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06\"/>
    </mc:Choice>
  </mc:AlternateContent>
  <bookViews>
    <workbookView xWindow="0" yWindow="0" windowWidth="19200" windowHeight="12045"/>
  </bookViews>
  <sheets>
    <sheet name="Sharing groups courier" sheetId="2" r:id="rId1"/>
    <sheet name="MSC shipping" sheetId="4" r:id="rId2"/>
    <sheet name="Non-MSC courier" sheetId="3" r:id="rId3"/>
    <sheet name="ESRI_MAPINFO_SHEET" sheetId="5" state="very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4" l="1"/>
  <c r="D23" i="2" l="1"/>
  <c r="F15" i="2"/>
  <c r="G8" i="3" l="1"/>
  <c r="G4" i="3"/>
  <c r="E7" i="3"/>
  <c r="E3" i="3"/>
  <c r="D10" i="3"/>
  <c r="C10" i="3"/>
  <c r="B8" i="3"/>
  <c r="H8" i="3" s="1"/>
  <c r="B7" i="3"/>
  <c r="G7" i="3" s="1"/>
  <c r="B6" i="3"/>
  <c r="E6" i="3" s="1"/>
  <c r="B5" i="3"/>
  <c r="E5" i="3" s="1"/>
  <c r="B4" i="3"/>
  <c r="H4" i="3" s="1"/>
  <c r="B3" i="3"/>
  <c r="G3" i="3" s="1"/>
  <c r="B2" i="3"/>
  <c r="B10" i="3" l="1"/>
  <c r="E4" i="3"/>
  <c r="E8" i="3"/>
  <c r="G5" i="3"/>
  <c r="H5" i="3" s="1"/>
  <c r="H6" i="3"/>
  <c r="G2" i="3"/>
  <c r="H2" i="3" s="1"/>
  <c r="G6" i="3"/>
  <c r="H3" i="3"/>
  <c r="H7" i="3"/>
  <c r="E2" i="3"/>
  <c r="E10" i="3" s="1"/>
  <c r="F3" i="3"/>
  <c r="F4" i="3"/>
  <c r="F5" i="3"/>
  <c r="F6" i="3"/>
  <c r="F7" i="3"/>
  <c r="F8" i="3"/>
  <c r="G10" i="3"/>
  <c r="D13" i="2"/>
  <c r="H13" i="2" s="1"/>
  <c r="D12" i="2"/>
  <c r="H12" i="2" s="1"/>
  <c r="D11" i="2"/>
  <c r="H11" i="2" s="1"/>
  <c r="D10" i="2"/>
  <c r="H10" i="2" s="1"/>
  <c r="D9" i="2"/>
  <c r="H9" i="2" s="1"/>
  <c r="D8" i="2"/>
  <c r="H8" i="2" s="1"/>
  <c r="D7" i="2"/>
  <c r="H7" i="2" s="1"/>
  <c r="D6" i="2"/>
  <c r="H6" i="2" s="1"/>
  <c r="D5" i="2"/>
  <c r="H5" i="2" s="1"/>
  <c r="D4" i="2"/>
  <c r="H4" i="2" s="1"/>
  <c r="D3" i="2"/>
  <c r="H3" i="2" s="1"/>
  <c r="D2" i="2"/>
  <c r="H2" i="2" s="1"/>
  <c r="F2" i="3" l="1"/>
  <c r="D15" i="2"/>
  <c r="F10" i="3"/>
</calcChain>
</file>

<file path=xl/sharedStrings.xml><?xml version="1.0" encoding="utf-8"?>
<sst xmlns="http://schemas.openxmlformats.org/spreadsheetml/2006/main" count="135" uniqueCount="109">
  <si>
    <t>Library</t>
  </si>
  <si>
    <t>Bozeman Public Library</t>
  </si>
  <si>
    <t>Fallon County Library</t>
  </si>
  <si>
    <t>Glendive Public Library</t>
  </si>
  <si>
    <t>Hearst Free Library</t>
  </si>
  <si>
    <t>ImagineIF</t>
  </si>
  <si>
    <t>Miles City Public Library</t>
  </si>
  <si>
    <t>Missoula Public Library</t>
  </si>
  <si>
    <t>North Lake County Library District</t>
  </si>
  <si>
    <t>Rosebud County Library</t>
  </si>
  <si>
    <t>Stillwater County Library</t>
  </si>
  <si>
    <t>Whitefish Community Library</t>
  </si>
  <si>
    <t>Whitehall Community Library</t>
  </si>
  <si>
    <t>Original contract value with no discounts</t>
  </si>
  <si>
    <t>LSTA</t>
  </si>
  <si>
    <t>Independent Library Hubs on Courier</t>
  </si>
  <si>
    <t>Total annual cost 2015 ($25 stop)</t>
  </si>
  <si>
    <t>8% MSL subsidy 2015</t>
  </si>
  <si>
    <t>Annual cost to library 2015 ($23/stop)</t>
  </si>
  <si>
    <t>Butte</t>
  </si>
  <si>
    <t>Great Falls</t>
  </si>
  <si>
    <t>Lewis &amp; Clark</t>
  </si>
  <si>
    <t>Livingston</t>
  </si>
  <si>
    <t>MSU-B</t>
  </si>
  <si>
    <t>UM Mansfield</t>
  </si>
  <si>
    <t>UM Western</t>
  </si>
  <si>
    <t>TOTAL</t>
  </si>
  <si>
    <t>10% subsidy</t>
  </si>
  <si>
    <t>15% subsidy sharing</t>
  </si>
  <si>
    <t>Annual cost to library if 10% subsidy</t>
  </si>
  <si>
    <t>Annual cost to library if 15% sharing group subsidy</t>
  </si>
  <si>
    <t>Doig contribution</t>
  </si>
  <si>
    <t>Amount for shipping</t>
  </si>
  <si>
    <t>MSC share from courier libraries</t>
  </si>
  <si>
    <t>TOTAL for sharing group shipping</t>
  </si>
  <si>
    <t>Contribution to MSC shipping</t>
  </si>
  <si>
    <t>Aaniiih Nakoda College Library  </t>
  </si>
  <si>
    <t>Belgrade Community Library</t>
  </si>
  <si>
    <t>Bicentennial Library of Colstrip</t>
  </si>
  <si>
    <t>Big Horn County Public Library  </t>
  </si>
  <si>
    <t>Billings Public Library  </t>
  </si>
  <si>
    <t>Bitterroot Public Library – Hamilton</t>
  </si>
  <si>
    <t>Blaine County Library  </t>
  </si>
  <si>
    <t>Boulder Community Library</t>
  </si>
  <si>
    <t>Bridger Public Library  </t>
  </si>
  <si>
    <t>Carnegie Public Library  (Big Timber)</t>
  </si>
  <si>
    <t>Chouteau County Library  </t>
  </si>
  <si>
    <t>Darby Community Library</t>
  </si>
  <si>
    <t>Dillon Public Library</t>
  </si>
  <si>
    <t>Drummond School-Community Library</t>
  </si>
  <si>
    <t>Ekalaka Public Library  </t>
  </si>
  <si>
    <t>Fairfield/Teton Public Library  </t>
  </si>
  <si>
    <t>Flathead Valley Community College Library  </t>
  </si>
  <si>
    <t>Fort Peck Tribal Library  </t>
  </si>
  <si>
    <t>Garfield County Library  </t>
  </si>
  <si>
    <t>George McCone Memorial County Library  </t>
  </si>
  <si>
    <t>Glacier County Library  </t>
  </si>
  <si>
    <t>Glasgow City-County Library  </t>
  </si>
  <si>
    <t>Harlem Public Library  </t>
  </si>
  <si>
    <t>Havre-Hill County Library  </t>
  </si>
  <si>
    <t>Henry A Malley Memorial Library  </t>
  </si>
  <si>
    <t>Highwood School Community Library  </t>
  </si>
  <si>
    <t>Joliet Public Library  </t>
  </si>
  <si>
    <t>Judith Basin County Free Library  </t>
  </si>
  <si>
    <t>Judson H. Flower Jr. Library  (MCC)</t>
  </si>
  <si>
    <t>Laurel Public Library  </t>
  </si>
  <si>
    <t>Lewistown Public Library  </t>
  </si>
  <si>
    <t>Liberty County Library  </t>
  </si>
  <si>
    <t>Madison Valley Public Library – Ennis</t>
  </si>
  <si>
    <t>Manhattan Community School Library</t>
  </si>
  <si>
    <t>Meagher County/City Library  </t>
  </si>
  <si>
    <t>Mineral County Public Library – Superior</t>
  </si>
  <si>
    <t>Montana Bible College Library  </t>
  </si>
  <si>
    <t>North Jefferson County Library District – Clancy and Montana City</t>
  </si>
  <si>
    <t>North Valley Public Library – Stevensville</t>
  </si>
  <si>
    <t>Petroleum County School-Community Library  </t>
  </si>
  <si>
    <t>Philipsburg Public Library  </t>
  </si>
  <si>
    <t>Plains District Library</t>
  </si>
  <si>
    <t>Prairie County Library – Terry</t>
  </si>
  <si>
    <t>Red Lodge Carnegie Library  </t>
  </si>
  <si>
    <t>Roosevelt County Library  </t>
  </si>
  <si>
    <t>Roundup School-Community Library  </t>
  </si>
  <si>
    <t>Sheridan County Library  </t>
  </si>
  <si>
    <t>Sheridan Public Library</t>
  </si>
  <si>
    <t>Sidney-Richland County Library  </t>
  </si>
  <si>
    <t>St Ignatius School-Community Library  </t>
  </si>
  <si>
    <t>Stone Child College Library  </t>
  </si>
  <si>
    <t>Thompson Falls Public Library  </t>
  </si>
  <si>
    <t>Thompson-Hickman Madison County Library – Virginia City</t>
  </si>
  <si>
    <t>Three Forks Community Library</t>
  </si>
  <si>
    <t>Twin Bridges Public Library</t>
  </si>
  <si>
    <t>Valier Public Library  </t>
  </si>
  <si>
    <t>West Yellowstone Public Library</t>
  </si>
  <si>
    <t>Wibaux Public Library  </t>
  </si>
  <si>
    <t>Contribution to sharing group shipping</t>
  </si>
  <si>
    <t>TOTAL shipping contribution</t>
  </si>
  <si>
    <t>Library (blue = no access to courier)</t>
  </si>
  <si>
    <t>*Not currently a drop site library</t>
  </si>
  <si>
    <t>(Budgeting for Livingston joining a sharing group in this period)</t>
  </si>
  <si>
    <t>15% discount base (LSTA)</t>
  </si>
  <si>
    <t>FINAL 10.5% discount amount (to be realized through courier payments)</t>
  </si>
  <si>
    <t>MSC share from non-courier libraries ($25 each)</t>
  </si>
  <si>
    <t>Pathfinder</t>
  </si>
  <si>
    <t>South Central</t>
  </si>
  <si>
    <t>Sagebrush</t>
  </si>
  <si>
    <t>Golden Plains</t>
  </si>
  <si>
    <t>Broad Valleys</t>
  </si>
  <si>
    <t>Tamarack</t>
  </si>
  <si>
    <t>Lincoln County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</si>
</sst>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0" fontId="0" fillId="2" borderId="0" xfId="0" applyFill="1"/>
    <xf numFmtId="164" fontId="0" fillId="2" borderId="0" xfId="1" applyNumberFormat="1" applyFont="1" applyFill="1"/>
    <xf numFmtId="164" fontId="0" fillId="0" borderId="0" xfId="1" applyNumberFormat="1" applyFont="1" applyFill="1"/>
    <xf numFmtId="0" fontId="2" fillId="0" borderId="0" xfId="0" applyFont="1"/>
    <xf numFmtId="0" fontId="3" fillId="0" borderId="0" xfId="0" applyFont="1"/>
    <xf numFmtId="44" fontId="0" fillId="4" borderId="0" xfId="1" applyNumberFormat="1" applyFont="1" applyFill="1"/>
    <xf numFmtId="44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Font="1"/>
    <xf numFmtId="0" fontId="0" fillId="5" borderId="0" xfId="0" applyFill="1" applyAlignment="1">
      <alignment wrapText="1"/>
    </xf>
    <xf numFmtId="0" fontId="2" fillId="2" borderId="0" xfId="0" applyFont="1" applyFill="1"/>
    <xf numFmtId="44" fontId="2" fillId="2" borderId="0" xfId="1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164" fontId="2" fillId="0" borderId="0" xfId="1" applyNumberFormat="1" applyFont="1" applyFill="1"/>
    <xf numFmtId="6" fontId="0" fillId="0" borderId="0" xfId="0" applyNumberFormat="1" applyFill="1"/>
    <xf numFmtId="44" fontId="0" fillId="0" borderId="0" xfId="0" applyNumberFormat="1" applyAlignment="1">
      <alignment wrapText="1"/>
    </xf>
    <xf numFmtId="44" fontId="0" fillId="3" borderId="0" xfId="1" applyNumberFormat="1" applyFont="1" applyFill="1"/>
    <xf numFmtId="44" fontId="0" fillId="2" borderId="0" xfId="1" applyNumberFormat="1" applyFont="1" applyFill="1"/>
    <xf numFmtId="44" fontId="2" fillId="0" borderId="0" xfId="1" applyNumberFormat="1" applyFont="1"/>
    <xf numFmtId="4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activeCell="A25" sqref="A25"/>
    </sheetView>
  </sheetViews>
  <sheetFormatPr defaultRowHeight="15" x14ac:dyDescent="0.25"/>
  <cols>
    <col min="1" max="1" width="40.42578125" customWidth="1"/>
    <col min="2" max="2" width="17" customWidth="1"/>
    <col min="3" max="3" width="4" customWidth="1"/>
    <col min="4" max="4" width="15" style="9" customWidth="1"/>
    <col min="5" max="5" width="3.42578125" customWidth="1"/>
    <col min="6" max="6" width="13.28515625" customWidth="1"/>
    <col min="7" max="7" width="3.5703125" customWidth="1"/>
    <col min="8" max="8" width="34" customWidth="1"/>
  </cols>
  <sheetData>
    <row r="1" spans="1:8" ht="62.25" customHeight="1" x14ac:dyDescent="0.25">
      <c r="A1" t="s">
        <v>0</v>
      </c>
      <c r="B1" s="1" t="s">
        <v>13</v>
      </c>
      <c r="D1" s="20" t="s">
        <v>99</v>
      </c>
      <c r="F1" s="1" t="s">
        <v>35</v>
      </c>
      <c r="H1" s="1" t="s">
        <v>100</v>
      </c>
    </row>
    <row r="2" spans="1:8" x14ac:dyDescent="0.25">
      <c r="A2" s="3" t="s">
        <v>1</v>
      </c>
      <c r="B2" s="2">
        <v>3400</v>
      </c>
      <c r="D2" s="21">
        <f>B2*0.15</f>
        <v>510</v>
      </c>
      <c r="F2" s="8">
        <v>153</v>
      </c>
      <c r="H2" s="9">
        <f>SUM(D2-F2)</f>
        <v>357</v>
      </c>
    </row>
    <row r="3" spans="1:8" x14ac:dyDescent="0.25">
      <c r="A3" s="3" t="s">
        <v>2</v>
      </c>
      <c r="B3" s="2">
        <v>1309</v>
      </c>
      <c r="D3" s="21">
        <f t="shared" ref="D3:D13" si="0">B3*0.15</f>
        <v>196.35</v>
      </c>
      <c r="F3" s="8">
        <v>58.8</v>
      </c>
      <c r="H3" s="9">
        <f t="shared" ref="H3:H13" si="1">SUM(D3-F3)</f>
        <v>137.55000000000001</v>
      </c>
    </row>
    <row r="4" spans="1:8" x14ac:dyDescent="0.25">
      <c r="A4" s="3" t="s">
        <v>3</v>
      </c>
      <c r="B4" s="2">
        <v>2575</v>
      </c>
      <c r="D4" s="21">
        <f t="shared" si="0"/>
        <v>386.25</v>
      </c>
      <c r="F4" s="8">
        <v>115.8</v>
      </c>
      <c r="H4" s="9">
        <f t="shared" si="1"/>
        <v>270.45</v>
      </c>
    </row>
    <row r="5" spans="1:8" x14ac:dyDescent="0.25">
      <c r="A5" s="3" t="s">
        <v>4</v>
      </c>
      <c r="B5" s="2">
        <v>2600</v>
      </c>
      <c r="D5" s="21">
        <f t="shared" si="0"/>
        <v>390</v>
      </c>
      <c r="F5" s="8">
        <v>117</v>
      </c>
      <c r="H5" s="9">
        <f t="shared" si="1"/>
        <v>273</v>
      </c>
    </row>
    <row r="6" spans="1:8" x14ac:dyDescent="0.25">
      <c r="A6" s="3" t="s">
        <v>5</v>
      </c>
      <c r="B6" s="2">
        <v>6225</v>
      </c>
      <c r="D6" s="21">
        <f t="shared" si="0"/>
        <v>933.75</v>
      </c>
      <c r="F6" s="8">
        <v>280.2</v>
      </c>
      <c r="H6" s="9">
        <f t="shared" si="1"/>
        <v>653.54999999999995</v>
      </c>
    </row>
    <row r="7" spans="1:8" x14ac:dyDescent="0.25">
      <c r="A7" s="3" t="s">
        <v>6</v>
      </c>
      <c r="B7" s="2">
        <v>2475</v>
      </c>
      <c r="D7" s="21">
        <f t="shared" si="0"/>
        <v>371.25</v>
      </c>
      <c r="F7" s="8">
        <v>111.3</v>
      </c>
      <c r="H7" s="9">
        <f t="shared" si="1"/>
        <v>259.95</v>
      </c>
    </row>
    <row r="8" spans="1:8" x14ac:dyDescent="0.25">
      <c r="A8" s="3" t="s">
        <v>7</v>
      </c>
      <c r="B8" s="2">
        <v>5925</v>
      </c>
      <c r="D8" s="21">
        <f t="shared" si="0"/>
        <v>888.75</v>
      </c>
      <c r="F8" s="8">
        <v>266.7</v>
      </c>
      <c r="H8" s="9">
        <f t="shared" si="1"/>
        <v>622.04999999999995</v>
      </c>
    </row>
    <row r="9" spans="1:8" x14ac:dyDescent="0.25">
      <c r="A9" s="3" t="s">
        <v>8</v>
      </c>
      <c r="B9" s="2">
        <v>5875</v>
      </c>
      <c r="D9" s="21">
        <f t="shared" si="0"/>
        <v>881.25</v>
      </c>
      <c r="F9" s="8">
        <v>264.3</v>
      </c>
      <c r="H9" s="9">
        <f t="shared" si="1"/>
        <v>616.95000000000005</v>
      </c>
    </row>
    <row r="10" spans="1:8" x14ac:dyDescent="0.25">
      <c r="A10" s="3" t="s">
        <v>9</v>
      </c>
      <c r="B10" s="2">
        <v>2600</v>
      </c>
      <c r="D10" s="21">
        <f t="shared" si="0"/>
        <v>390</v>
      </c>
      <c r="F10" s="8">
        <v>117</v>
      </c>
      <c r="H10" s="9">
        <f t="shared" si="1"/>
        <v>273</v>
      </c>
    </row>
    <row r="11" spans="1:8" x14ac:dyDescent="0.25">
      <c r="A11" s="3" t="s">
        <v>10</v>
      </c>
      <c r="B11" s="2">
        <v>2575</v>
      </c>
      <c r="D11" s="21">
        <f t="shared" si="0"/>
        <v>386.25</v>
      </c>
      <c r="F11" s="8">
        <v>115.8</v>
      </c>
      <c r="H11" s="9">
        <f t="shared" si="1"/>
        <v>270.45</v>
      </c>
    </row>
    <row r="12" spans="1:8" x14ac:dyDescent="0.25">
      <c r="A12" s="3" t="s">
        <v>11</v>
      </c>
      <c r="B12" s="2">
        <v>3750</v>
      </c>
      <c r="D12" s="21">
        <f t="shared" si="0"/>
        <v>562.5</v>
      </c>
      <c r="F12" s="8">
        <v>168.9</v>
      </c>
      <c r="H12" s="9">
        <f t="shared" si="1"/>
        <v>393.6</v>
      </c>
    </row>
    <row r="13" spans="1:8" x14ac:dyDescent="0.25">
      <c r="A13" s="3" t="s">
        <v>12</v>
      </c>
      <c r="B13" s="2">
        <v>3625</v>
      </c>
      <c r="D13" s="21">
        <f t="shared" si="0"/>
        <v>543.75</v>
      </c>
      <c r="F13" s="8">
        <v>163.19999999999999</v>
      </c>
      <c r="H13" s="9">
        <f t="shared" si="1"/>
        <v>380.55</v>
      </c>
    </row>
    <row r="15" spans="1:8" x14ac:dyDescent="0.25">
      <c r="A15" t="s">
        <v>97</v>
      </c>
      <c r="D15" s="22">
        <f>SUM(D2:D13)</f>
        <v>6440.1</v>
      </c>
      <c r="F15" s="9">
        <f>SUM(F2:F13)</f>
        <v>1932</v>
      </c>
    </row>
    <row r="17" spans="1:4" x14ac:dyDescent="0.25">
      <c r="A17" s="10" t="s">
        <v>32</v>
      </c>
      <c r="B17" s="6"/>
      <c r="C17" s="6"/>
      <c r="D17" s="23"/>
    </row>
    <row r="18" spans="1:4" x14ac:dyDescent="0.25">
      <c r="A18" t="s">
        <v>14</v>
      </c>
      <c r="D18" s="22">
        <v>978</v>
      </c>
    </row>
    <row r="19" spans="1:4" x14ac:dyDescent="0.25">
      <c r="A19" t="s">
        <v>31</v>
      </c>
      <c r="D19" s="24">
        <v>1000</v>
      </c>
    </row>
    <row r="20" spans="1:4" s="7" customFormat="1" x14ac:dyDescent="0.25">
      <c r="A20" s="11" t="s">
        <v>33</v>
      </c>
      <c r="B20" s="11"/>
      <c r="C20" s="11"/>
      <c r="D20" s="24">
        <v>1932</v>
      </c>
    </row>
    <row r="21" spans="1:4" x14ac:dyDescent="0.25">
      <c r="A21" t="s">
        <v>101</v>
      </c>
      <c r="D21" s="24">
        <v>1450</v>
      </c>
    </row>
    <row r="23" spans="1:4" x14ac:dyDescent="0.25">
      <c r="A23" t="s">
        <v>34</v>
      </c>
      <c r="D23" s="9">
        <f>SUM(D18:D21)</f>
        <v>5360</v>
      </c>
    </row>
  </sheetData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40" zoomScaleNormal="100" workbookViewId="0">
      <selection activeCell="G14" sqref="G14"/>
    </sheetView>
  </sheetViews>
  <sheetFormatPr defaultRowHeight="15" x14ac:dyDescent="0.25"/>
  <cols>
    <col min="1" max="1" width="39.5703125" customWidth="1"/>
    <col min="2" max="2" width="19.140625" customWidth="1"/>
    <col min="3" max="3" width="15.7109375" customWidth="1"/>
  </cols>
  <sheetData>
    <row r="1" spans="1:3" x14ac:dyDescent="0.25">
      <c r="A1" t="s">
        <v>96</v>
      </c>
      <c r="B1" t="s">
        <v>94</v>
      </c>
    </row>
    <row r="2" spans="1:3" x14ac:dyDescent="0.25">
      <c r="A2" s="12" t="s">
        <v>70</v>
      </c>
      <c r="B2" s="2">
        <v>25</v>
      </c>
      <c r="C2" t="s">
        <v>106</v>
      </c>
    </row>
    <row r="3" spans="1:3" x14ac:dyDescent="0.25">
      <c r="A3" s="12" t="s">
        <v>53</v>
      </c>
      <c r="B3" s="2">
        <v>25</v>
      </c>
      <c r="C3" t="s">
        <v>105</v>
      </c>
    </row>
    <row r="4" spans="1:3" x14ac:dyDescent="0.25">
      <c r="A4" s="12" t="s">
        <v>57</v>
      </c>
      <c r="B4" s="2">
        <v>25</v>
      </c>
      <c r="C4" t="s">
        <v>105</v>
      </c>
    </row>
    <row r="5" spans="1:3" x14ac:dyDescent="0.25">
      <c r="A5" s="12" t="s">
        <v>80</v>
      </c>
      <c r="B5" s="2">
        <v>25</v>
      </c>
      <c r="C5" t="s">
        <v>105</v>
      </c>
    </row>
    <row r="6" spans="1:3" x14ac:dyDescent="0.25">
      <c r="A6" s="12" t="s">
        <v>82</v>
      </c>
      <c r="B6" s="2">
        <v>25</v>
      </c>
      <c r="C6" t="s">
        <v>105</v>
      </c>
    </row>
    <row r="7" spans="1:3" x14ac:dyDescent="0.25">
      <c r="A7" s="12" t="s">
        <v>36</v>
      </c>
      <c r="B7" s="2">
        <v>25</v>
      </c>
      <c r="C7" t="s">
        <v>102</v>
      </c>
    </row>
    <row r="8" spans="1:3" x14ac:dyDescent="0.25">
      <c r="A8" s="12" t="s">
        <v>42</v>
      </c>
      <c r="B8" s="2">
        <v>25</v>
      </c>
      <c r="C8" t="s">
        <v>102</v>
      </c>
    </row>
    <row r="9" spans="1:3" x14ac:dyDescent="0.25">
      <c r="A9" s="12" t="s">
        <v>46</v>
      </c>
      <c r="B9" s="2">
        <v>25</v>
      </c>
      <c r="C9" t="s">
        <v>102</v>
      </c>
    </row>
    <row r="10" spans="1:3" x14ac:dyDescent="0.25">
      <c r="A10" s="12" t="s">
        <v>51</v>
      </c>
      <c r="B10" s="2">
        <v>25</v>
      </c>
      <c r="C10" t="s">
        <v>102</v>
      </c>
    </row>
    <row r="11" spans="1:3" x14ac:dyDescent="0.25">
      <c r="A11" s="12" t="s">
        <v>56</v>
      </c>
      <c r="B11" s="2">
        <v>25</v>
      </c>
      <c r="C11" t="s">
        <v>102</v>
      </c>
    </row>
    <row r="12" spans="1:3" x14ac:dyDescent="0.25">
      <c r="A12" s="12" t="s">
        <v>58</v>
      </c>
      <c r="B12" s="2">
        <v>25</v>
      </c>
      <c r="C12" t="s">
        <v>102</v>
      </c>
    </row>
    <row r="13" spans="1:3" x14ac:dyDescent="0.25">
      <c r="A13" s="12" t="s">
        <v>59</v>
      </c>
      <c r="B13" s="2">
        <v>25</v>
      </c>
      <c r="C13" t="s">
        <v>102</v>
      </c>
    </row>
    <row r="14" spans="1:3" x14ac:dyDescent="0.25">
      <c r="A14" s="12" t="s">
        <v>63</v>
      </c>
      <c r="B14" s="2">
        <v>25</v>
      </c>
      <c r="C14" t="s">
        <v>102</v>
      </c>
    </row>
    <row r="15" spans="1:3" x14ac:dyDescent="0.25">
      <c r="A15" s="12" t="s">
        <v>67</v>
      </c>
      <c r="B15" s="2">
        <v>25</v>
      </c>
      <c r="C15" t="s">
        <v>102</v>
      </c>
    </row>
    <row r="16" spans="1:3" x14ac:dyDescent="0.25">
      <c r="A16" s="12" t="s">
        <v>91</v>
      </c>
      <c r="B16" s="2">
        <v>25</v>
      </c>
      <c r="C16" t="s">
        <v>102</v>
      </c>
    </row>
    <row r="17" spans="1:3" x14ac:dyDescent="0.25">
      <c r="A17" s="12" t="s">
        <v>50</v>
      </c>
      <c r="B17" s="2">
        <v>25</v>
      </c>
      <c r="C17" t="s">
        <v>104</v>
      </c>
    </row>
    <row r="18" spans="1:3" x14ac:dyDescent="0.25">
      <c r="A18" s="12" t="s">
        <v>54</v>
      </c>
      <c r="B18" s="2">
        <v>25</v>
      </c>
      <c r="C18" t="s">
        <v>104</v>
      </c>
    </row>
    <row r="19" spans="1:3" x14ac:dyDescent="0.25">
      <c r="A19" s="12" t="s">
        <v>55</v>
      </c>
      <c r="B19" s="2">
        <v>25</v>
      </c>
      <c r="C19" t="s">
        <v>104</v>
      </c>
    </row>
    <row r="20" spans="1:3" x14ac:dyDescent="0.25">
      <c r="A20" s="12" t="s">
        <v>60</v>
      </c>
      <c r="B20" s="2">
        <v>25</v>
      </c>
      <c r="C20" t="s">
        <v>104</v>
      </c>
    </row>
    <row r="21" spans="1:3" x14ac:dyDescent="0.25">
      <c r="A21" s="12" t="s">
        <v>84</v>
      </c>
      <c r="B21" s="2">
        <v>25</v>
      </c>
      <c r="C21" t="s">
        <v>104</v>
      </c>
    </row>
    <row r="22" spans="1:3" x14ac:dyDescent="0.25">
      <c r="A22" s="12" t="s">
        <v>93</v>
      </c>
      <c r="B22" s="2">
        <v>25</v>
      </c>
      <c r="C22" t="s">
        <v>104</v>
      </c>
    </row>
    <row r="23" spans="1:3" x14ac:dyDescent="0.25">
      <c r="A23" s="12" t="s">
        <v>39</v>
      </c>
      <c r="B23" s="2">
        <v>25</v>
      </c>
      <c r="C23" t="s">
        <v>103</v>
      </c>
    </row>
    <row r="24" spans="1:3" x14ac:dyDescent="0.25">
      <c r="A24" s="12" t="s">
        <v>44</v>
      </c>
      <c r="B24" s="2">
        <v>25</v>
      </c>
      <c r="C24" t="s">
        <v>103</v>
      </c>
    </row>
    <row r="25" spans="1:3" x14ac:dyDescent="0.25">
      <c r="A25" s="12" t="s">
        <v>45</v>
      </c>
      <c r="B25" s="2">
        <v>25</v>
      </c>
      <c r="C25" t="s">
        <v>103</v>
      </c>
    </row>
    <row r="26" spans="1:3" x14ac:dyDescent="0.25">
      <c r="A26" s="12" t="s">
        <v>62</v>
      </c>
      <c r="B26" s="2">
        <v>25</v>
      </c>
      <c r="C26" t="s">
        <v>103</v>
      </c>
    </row>
    <row r="27" spans="1:3" x14ac:dyDescent="0.25">
      <c r="A27" s="12" t="s">
        <v>65</v>
      </c>
      <c r="B27" s="2">
        <v>25</v>
      </c>
      <c r="C27" t="s">
        <v>103</v>
      </c>
    </row>
    <row r="28" spans="1:3" x14ac:dyDescent="0.25">
      <c r="A28" s="12" t="s">
        <v>66</v>
      </c>
      <c r="B28" s="2">
        <v>25</v>
      </c>
      <c r="C28" t="s">
        <v>103</v>
      </c>
    </row>
    <row r="29" spans="1:3" ht="30" x14ac:dyDescent="0.25">
      <c r="A29" s="12" t="s">
        <v>75</v>
      </c>
      <c r="B29" s="2">
        <v>25</v>
      </c>
      <c r="C29" t="s">
        <v>103</v>
      </c>
    </row>
    <row r="30" spans="1:3" x14ac:dyDescent="0.25">
      <c r="A30" s="12" t="s">
        <v>79</v>
      </c>
      <c r="B30" s="2">
        <v>25</v>
      </c>
      <c r="C30" t="s">
        <v>103</v>
      </c>
    </row>
    <row r="31" spans="1:3" x14ac:dyDescent="0.25">
      <c r="A31" s="12" t="s">
        <v>81</v>
      </c>
      <c r="B31" s="2">
        <v>25</v>
      </c>
      <c r="C31" t="s">
        <v>103</v>
      </c>
    </row>
    <row r="32" spans="1:3" x14ac:dyDescent="0.25">
      <c r="A32" s="12" t="s">
        <v>87</v>
      </c>
      <c r="B32" s="2">
        <v>25</v>
      </c>
      <c r="C32" t="s">
        <v>107</v>
      </c>
    </row>
    <row r="33" spans="1:2" x14ac:dyDescent="0.25">
      <c r="A33" s="1" t="s">
        <v>37</v>
      </c>
      <c r="B33" s="2">
        <v>25</v>
      </c>
    </row>
    <row r="34" spans="1:2" x14ac:dyDescent="0.25">
      <c r="A34" s="1" t="s">
        <v>38</v>
      </c>
      <c r="B34" s="2">
        <v>25</v>
      </c>
    </row>
    <row r="35" spans="1:2" x14ac:dyDescent="0.25">
      <c r="A35" s="1" t="s">
        <v>40</v>
      </c>
      <c r="B35" s="2">
        <v>25</v>
      </c>
    </row>
    <row r="36" spans="1:2" x14ac:dyDescent="0.25">
      <c r="A36" s="1" t="s">
        <v>41</v>
      </c>
      <c r="B36" s="2">
        <v>25</v>
      </c>
    </row>
    <row r="37" spans="1:2" x14ac:dyDescent="0.25">
      <c r="A37" s="1" t="s">
        <v>43</v>
      </c>
      <c r="B37" s="2">
        <v>25</v>
      </c>
    </row>
    <row r="38" spans="1:2" x14ac:dyDescent="0.25">
      <c r="A38" s="1" t="s">
        <v>47</v>
      </c>
      <c r="B38" s="2">
        <v>25</v>
      </c>
    </row>
    <row r="39" spans="1:2" x14ac:dyDescent="0.25">
      <c r="A39" s="1" t="s">
        <v>48</v>
      </c>
      <c r="B39" s="2">
        <v>25</v>
      </c>
    </row>
    <row r="40" spans="1:2" x14ac:dyDescent="0.25">
      <c r="A40" s="1" t="s">
        <v>49</v>
      </c>
      <c r="B40" s="2">
        <v>25</v>
      </c>
    </row>
    <row r="41" spans="1:2" ht="30" x14ac:dyDescent="0.25">
      <c r="A41" s="1" t="s">
        <v>52</v>
      </c>
      <c r="B41" s="2">
        <v>25</v>
      </c>
    </row>
    <row r="42" spans="1:2" x14ac:dyDescent="0.25">
      <c r="A42" s="1" t="s">
        <v>61</v>
      </c>
      <c r="B42" s="2">
        <v>25</v>
      </c>
    </row>
    <row r="43" spans="1:2" x14ac:dyDescent="0.25">
      <c r="A43" s="1" t="s">
        <v>64</v>
      </c>
      <c r="B43" s="2">
        <v>25</v>
      </c>
    </row>
    <row r="44" spans="1:2" x14ac:dyDescent="0.25">
      <c r="A44" s="1" t="s">
        <v>108</v>
      </c>
      <c r="B44" s="2">
        <v>25</v>
      </c>
    </row>
    <row r="45" spans="1:2" x14ac:dyDescent="0.25">
      <c r="A45" s="1" t="s">
        <v>68</v>
      </c>
      <c r="B45" s="2">
        <v>25</v>
      </c>
    </row>
    <row r="46" spans="1:2" x14ac:dyDescent="0.25">
      <c r="A46" s="1" t="s">
        <v>69</v>
      </c>
      <c r="B46" s="2">
        <v>25</v>
      </c>
    </row>
    <row r="47" spans="1:2" x14ac:dyDescent="0.25">
      <c r="A47" s="1" t="s">
        <v>71</v>
      </c>
      <c r="B47" s="2">
        <v>25</v>
      </c>
    </row>
    <row r="48" spans="1:2" x14ac:dyDescent="0.25">
      <c r="A48" s="1" t="s">
        <v>72</v>
      </c>
      <c r="B48" s="2">
        <v>25</v>
      </c>
    </row>
    <row r="49" spans="1:2" ht="30" x14ac:dyDescent="0.25">
      <c r="A49" s="1" t="s">
        <v>73</v>
      </c>
      <c r="B49" s="2">
        <v>25</v>
      </c>
    </row>
    <row r="50" spans="1:2" x14ac:dyDescent="0.25">
      <c r="A50" s="1" t="s">
        <v>74</v>
      </c>
      <c r="B50" s="2">
        <v>25</v>
      </c>
    </row>
    <row r="51" spans="1:2" x14ac:dyDescent="0.25">
      <c r="A51" s="1" t="s">
        <v>76</v>
      </c>
      <c r="B51" s="2">
        <v>25</v>
      </c>
    </row>
    <row r="52" spans="1:2" x14ac:dyDescent="0.25">
      <c r="A52" s="1" t="s">
        <v>77</v>
      </c>
      <c r="B52" s="2">
        <v>25</v>
      </c>
    </row>
    <row r="53" spans="1:2" x14ac:dyDescent="0.25">
      <c r="A53" s="1" t="s">
        <v>78</v>
      </c>
      <c r="B53" s="2">
        <v>25</v>
      </c>
    </row>
    <row r="54" spans="1:2" x14ac:dyDescent="0.25">
      <c r="A54" s="1" t="s">
        <v>83</v>
      </c>
      <c r="B54" s="2">
        <v>25</v>
      </c>
    </row>
    <row r="55" spans="1:2" x14ac:dyDescent="0.25">
      <c r="A55" s="1" t="s">
        <v>85</v>
      </c>
      <c r="B55" s="2">
        <v>25</v>
      </c>
    </row>
    <row r="56" spans="1:2" x14ac:dyDescent="0.25">
      <c r="A56" s="1" t="s">
        <v>86</v>
      </c>
      <c r="B56" s="2">
        <v>25</v>
      </c>
    </row>
    <row r="57" spans="1:2" ht="30" x14ac:dyDescent="0.25">
      <c r="A57" s="1" t="s">
        <v>88</v>
      </c>
      <c r="B57" s="2">
        <v>25</v>
      </c>
    </row>
    <row r="58" spans="1:2" x14ac:dyDescent="0.25">
      <c r="A58" s="1" t="s">
        <v>89</v>
      </c>
      <c r="B58" s="2">
        <v>25</v>
      </c>
    </row>
    <row r="59" spans="1:2" x14ac:dyDescent="0.25">
      <c r="A59" s="1" t="s">
        <v>90</v>
      </c>
      <c r="B59" s="2">
        <v>25</v>
      </c>
    </row>
    <row r="60" spans="1:2" x14ac:dyDescent="0.25">
      <c r="A60" s="1" t="s">
        <v>92</v>
      </c>
      <c r="B60" s="2">
        <v>25</v>
      </c>
    </row>
    <row r="61" spans="1:2" x14ac:dyDescent="0.25">
      <c r="A61" s="13" t="s">
        <v>95</v>
      </c>
      <c r="B61" s="14">
        <f>SUM(B3:B60)</f>
        <v>1450</v>
      </c>
    </row>
  </sheetData>
  <sortState ref="A2:C61">
    <sortCondition ref="C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E21" sqref="E21"/>
    </sheetView>
  </sheetViews>
  <sheetFormatPr defaultRowHeight="15" x14ac:dyDescent="0.25"/>
  <cols>
    <col min="1" max="1" width="15" style="15" customWidth="1"/>
    <col min="2" max="2" width="14.28515625" style="15" customWidth="1"/>
    <col min="3" max="3" width="12.28515625" style="15" customWidth="1"/>
    <col min="4" max="4" width="11.5703125" style="15" bestFit="1" customWidth="1"/>
    <col min="5" max="5" width="10.42578125" style="15" customWidth="1"/>
    <col min="6" max="6" width="11.5703125" style="15" bestFit="1" customWidth="1"/>
    <col min="7" max="8" width="10.5703125" style="15" bestFit="1" customWidth="1"/>
    <col min="9" max="9" width="11.5703125" customWidth="1"/>
  </cols>
  <sheetData>
    <row r="1" spans="1:8" ht="105" x14ac:dyDescent="0.25">
      <c r="A1" s="16" t="s">
        <v>15</v>
      </c>
      <c r="B1" s="16" t="s">
        <v>16</v>
      </c>
      <c r="C1" s="16" t="s">
        <v>17</v>
      </c>
      <c r="D1" s="16" t="s">
        <v>18</v>
      </c>
      <c r="E1" s="16" t="s">
        <v>27</v>
      </c>
      <c r="F1" s="16" t="s">
        <v>29</v>
      </c>
      <c r="G1" s="16" t="s">
        <v>28</v>
      </c>
      <c r="H1" s="16" t="s">
        <v>30</v>
      </c>
    </row>
    <row r="2" spans="1:8" x14ac:dyDescent="0.25">
      <c r="A2" s="15" t="s">
        <v>19</v>
      </c>
      <c r="B2" s="5">
        <f>SUM(C2:D2)</f>
        <v>2400</v>
      </c>
      <c r="C2" s="5">
        <v>192</v>
      </c>
      <c r="D2" s="5">
        <v>2208</v>
      </c>
      <c r="E2" s="4">
        <f>B2*0.1</f>
        <v>240</v>
      </c>
      <c r="F2" s="5">
        <f t="shared" ref="F2:F8" si="0">B2-E2</f>
        <v>2160</v>
      </c>
      <c r="G2" s="5">
        <f>B2*0.15</f>
        <v>360</v>
      </c>
      <c r="H2" s="5">
        <f>B2-G2</f>
        <v>2040</v>
      </c>
    </row>
    <row r="3" spans="1:8" x14ac:dyDescent="0.25">
      <c r="A3" s="15" t="s">
        <v>20</v>
      </c>
      <c r="B3" s="5">
        <f t="shared" ref="B3:B8" si="1">SUM(C3:D3)</f>
        <v>3304</v>
      </c>
      <c r="C3" s="5"/>
      <c r="D3" s="5">
        <v>3304</v>
      </c>
      <c r="E3" s="4">
        <f t="shared" ref="E3:E8" si="2">B3*0.1</f>
        <v>330.40000000000003</v>
      </c>
      <c r="F3" s="5">
        <f t="shared" si="0"/>
        <v>2973.6</v>
      </c>
      <c r="G3" s="5">
        <f t="shared" ref="G3:G8" si="3">B3*0.15</f>
        <v>495.59999999999997</v>
      </c>
      <c r="H3" s="5">
        <f t="shared" ref="H3:H8" si="4">B3-G3</f>
        <v>2808.4</v>
      </c>
    </row>
    <row r="4" spans="1:8" x14ac:dyDescent="0.25">
      <c r="A4" s="15" t="s">
        <v>21</v>
      </c>
      <c r="B4" s="5">
        <f t="shared" si="1"/>
        <v>3675</v>
      </c>
      <c r="C4" s="5">
        <v>294</v>
      </c>
      <c r="D4" s="5">
        <v>3381</v>
      </c>
      <c r="E4" s="4">
        <f t="shared" si="2"/>
        <v>367.5</v>
      </c>
      <c r="F4" s="5">
        <f t="shared" si="0"/>
        <v>3307.5</v>
      </c>
      <c r="G4" s="5">
        <f t="shared" si="3"/>
        <v>551.25</v>
      </c>
      <c r="H4" s="5">
        <f t="shared" si="4"/>
        <v>3123.75</v>
      </c>
    </row>
    <row r="5" spans="1:8" x14ac:dyDescent="0.25">
      <c r="A5" s="3" t="s">
        <v>22</v>
      </c>
      <c r="B5" s="5">
        <f t="shared" si="1"/>
        <v>2575</v>
      </c>
      <c r="C5" s="5">
        <v>206</v>
      </c>
      <c r="D5" s="5">
        <v>2369</v>
      </c>
      <c r="E5" s="5">
        <f t="shared" si="2"/>
        <v>257.5</v>
      </c>
      <c r="F5" s="5">
        <f t="shared" si="0"/>
        <v>2317.5</v>
      </c>
      <c r="G5" s="4">
        <f t="shared" si="3"/>
        <v>386.25</v>
      </c>
      <c r="H5" s="5">
        <f t="shared" si="4"/>
        <v>2188.75</v>
      </c>
    </row>
    <row r="6" spans="1:8" x14ac:dyDescent="0.25">
      <c r="A6" s="15" t="s">
        <v>23</v>
      </c>
      <c r="B6" s="5">
        <f t="shared" si="1"/>
        <v>3625</v>
      </c>
      <c r="C6" s="5">
        <v>290</v>
      </c>
      <c r="D6" s="5">
        <v>3335</v>
      </c>
      <c r="E6" s="4">
        <f t="shared" si="2"/>
        <v>362.5</v>
      </c>
      <c r="F6" s="5">
        <f t="shared" si="0"/>
        <v>3262.5</v>
      </c>
      <c r="G6" s="5">
        <f t="shared" si="3"/>
        <v>543.75</v>
      </c>
      <c r="H6" s="5">
        <f t="shared" si="4"/>
        <v>3081.25</v>
      </c>
    </row>
    <row r="7" spans="1:8" x14ac:dyDescent="0.25">
      <c r="A7" s="15" t="s">
        <v>24</v>
      </c>
      <c r="B7" s="5">
        <f t="shared" si="1"/>
        <v>2375</v>
      </c>
      <c r="C7" s="5">
        <v>190</v>
      </c>
      <c r="D7" s="5">
        <v>2185</v>
      </c>
      <c r="E7" s="4">
        <f t="shared" si="2"/>
        <v>237.5</v>
      </c>
      <c r="F7" s="5">
        <f t="shared" si="0"/>
        <v>2137.5</v>
      </c>
      <c r="G7" s="5">
        <f t="shared" si="3"/>
        <v>356.25</v>
      </c>
      <c r="H7" s="5">
        <f t="shared" si="4"/>
        <v>2018.75</v>
      </c>
    </row>
    <row r="8" spans="1:8" x14ac:dyDescent="0.25">
      <c r="A8" s="15" t="s">
        <v>25</v>
      </c>
      <c r="B8" s="5">
        <f t="shared" si="1"/>
        <v>2475</v>
      </c>
      <c r="C8" s="5">
        <v>198</v>
      </c>
      <c r="D8" s="5">
        <v>2277</v>
      </c>
      <c r="E8" s="4">
        <f t="shared" si="2"/>
        <v>247.5</v>
      </c>
      <c r="F8" s="5">
        <f t="shared" si="0"/>
        <v>2227.5</v>
      </c>
      <c r="G8" s="5">
        <f t="shared" si="3"/>
        <v>371.25</v>
      </c>
      <c r="H8" s="5">
        <f t="shared" si="4"/>
        <v>2103.75</v>
      </c>
    </row>
    <row r="9" spans="1:8" x14ac:dyDescent="0.25">
      <c r="B9" s="5"/>
      <c r="C9" s="5"/>
      <c r="D9" s="5"/>
      <c r="E9" s="5"/>
      <c r="F9" s="5"/>
      <c r="G9" s="5"/>
      <c r="H9" s="5"/>
    </row>
    <row r="10" spans="1:8" x14ac:dyDescent="0.25">
      <c r="A10" s="17" t="s">
        <v>26</v>
      </c>
      <c r="B10" s="18">
        <f t="shared" ref="B10:G10" si="5">SUM(B2:B8)</f>
        <v>20429</v>
      </c>
      <c r="C10" s="18">
        <f t="shared" si="5"/>
        <v>1370</v>
      </c>
      <c r="D10" s="18">
        <f t="shared" si="5"/>
        <v>19059</v>
      </c>
      <c r="E10" s="18">
        <f t="shared" si="5"/>
        <v>2042.9</v>
      </c>
      <c r="F10" s="18">
        <f t="shared" si="5"/>
        <v>18386.099999999999</v>
      </c>
      <c r="G10" s="18">
        <f t="shared" si="5"/>
        <v>3064.35</v>
      </c>
      <c r="H10" s="5"/>
    </row>
    <row r="13" spans="1:8" x14ac:dyDescent="0.25">
      <c r="A13" s="3" t="s">
        <v>14</v>
      </c>
      <c r="B13" s="4">
        <v>2172</v>
      </c>
      <c r="F13" s="19"/>
    </row>
    <row r="14" spans="1:8" s="15" customFormat="1" x14ac:dyDescent="0.25">
      <c r="A14" s="15" t="s">
        <v>98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Sharing groups courier</vt:lpstr>
      <vt:lpstr>MSC shipping</vt:lpstr>
      <vt:lpstr>Non-MSC courier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2016-05-25T19:33:55Z</cp:lastPrinted>
  <dcterms:created xsi:type="dcterms:W3CDTF">2016-03-16T16:05:58Z</dcterms:created>
  <dcterms:modified xsi:type="dcterms:W3CDTF">2016-05-25T19:40:45Z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9779f8a1e3b042de8add7e5f82859e84</vt:lpwstr>
  </property>
</Properties>
</file>