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3895" windowHeight="14535"/>
  </bookViews>
  <sheets>
    <sheet name="Divided By All" sheetId="1" r:id="rId1"/>
    <sheet name="Top Largest Calculation" sheetId="2" r:id="rId2"/>
    <sheet name="Top Largest" sheetId="5" r:id="rId3"/>
    <sheet name="Everyone Else" sheetId="3" r:id="rId4"/>
  </sheets>
  <calcPr calcId="145621"/>
</workbook>
</file>

<file path=xl/calcChain.xml><?xml version="1.0" encoding="utf-8"?>
<calcChain xmlns="http://schemas.openxmlformats.org/spreadsheetml/2006/main">
  <c r="F3" i="3" l="1"/>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F2" i="3"/>
  <c r="D2" i="3"/>
  <c r="E224" i="3"/>
  <c r="C224" i="3"/>
  <c r="C31" i="2"/>
  <c r="F4" i="5"/>
  <c r="F7" i="5"/>
  <c r="F12" i="5"/>
  <c r="F15" i="5"/>
  <c r="F20" i="5"/>
  <c r="F23" i="5"/>
  <c r="D9" i="5"/>
  <c r="D17" i="5"/>
  <c r="F2" i="5"/>
  <c r="E25" i="5"/>
  <c r="F5" i="5" s="1"/>
  <c r="C25" i="5"/>
  <c r="D3" i="5" s="1"/>
  <c r="D25" i="2"/>
  <c r="C25" i="2"/>
  <c r="E247" i="1"/>
  <c r="F69" i="1" s="1"/>
  <c r="C247" i="1"/>
  <c r="D22" i="1" s="1"/>
  <c r="D22" i="5" l="1"/>
  <c r="D14" i="5"/>
  <c r="D6" i="5"/>
  <c r="D21" i="5"/>
  <c r="D13" i="5"/>
  <c r="D5" i="5"/>
  <c r="F19" i="5"/>
  <c r="F11" i="5"/>
  <c r="F3" i="5"/>
  <c r="D2" i="5"/>
  <c r="D18" i="5"/>
  <c r="D10" i="5"/>
  <c r="F24" i="5"/>
  <c r="F16" i="5"/>
  <c r="F8" i="5"/>
  <c r="C29" i="2"/>
  <c r="D29" i="2"/>
  <c r="D24" i="5"/>
  <c r="D20" i="5"/>
  <c r="D16" i="5"/>
  <c r="D12" i="5"/>
  <c r="D8" i="5"/>
  <c r="D4" i="5"/>
  <c r="F22" i="5"/>
  <c r="F18" i="5"/>
  <c r="F14" i="5"/>
  <c r="F10" i="5"/>
  <c r="F6" i="5"/>
  <c r="D23" i="5"/>
  <c r="D19" i="5"/>
  <c r="D15" i="5"/>
  <c r="D11" i="5"/>
  <c r="D7" i="5"/>
  <c r="F21" i="5"/>
  <c r="F17" i="5"/>
  <c r="F13" i="5"/>
  <c r="F9" i="5"/>
  <c r="D181" i="1"/>
  <c r="F133" i="1"/>
  <c r="F27" i="1"/>
  <c r="F36" i="1"/>
  <c r="F213" i="1"/>
  <c r="D97" i="1"/>
  <c r="D30" i="1"/>
  <c r="F25" i="1"/>
  <c r="F207" i="1"/>
  <c r="F203" i="1"/>
  <c r="F65" i="1"/>
  <c r="F30" i="1"/>
  <c r="F122" i="1"/>
  <c r="F39" i="1"/>
  <c r="F174" i="1"/>
  <c r="F141" i="1"/>
  <c r="F219" i="1"/>
  <c r="F180" i="1"/>
  <c r="D246" i="1"/>
  <c r="D233" i="1"/>
  <c r="F91" i="1"/>
  <c r="F123" i="1"/>
  <c r="F154" i="1"/>
  <c r="F198" i="1"/>
  <c r="F78" i="1"/>
  <c r="F40" i="1"/>
  <c r="F142" i="1"/>
  <c r="F96" i="1"/>
  <c r="F12" i="1"/>
  <c r="F212" i="1"/>
  <c r="F220" i="1"/>
  <c r="D66" i="1"/>
  <c r="F246" i="1"/>
  <c r="F109" i="1"/>
  <c r="F192" i="1"/>
  <c r="F153" i="1"/>
  <c r="F175" i="1"/>
  <c r="F10" i="1"/>
  <c r="F112" i="1"/>
  <c r="D150" i="1"/>
  <c r="D198" i="1"/>
  <c r="D213" i="1"/>
  <c r="F97" i="1"/>
  <c r="F155" i="1"/>
  <c r="F38" i="1"/>
  <c r="F52" i="1"/>
  <c r="F32" i="1"/>
  <c r="F14" i="1"/>
  <c r="F177" i="1"/>
  <c r="F28" i="1"/>
  <c r="F194" i="1"/>
  <c r="F99" i="1"/>
  <c r="F5" i="1"/>
  <c r="D140" i="1"/>
  <c r="D23" i="1"/>
  <c r="D17" i="1"/>
  <c r="D46" i="1"/>
  <c r="D16" i="1"/>
  <c r="D72" i="1"/>
  <c r="D78" i="1"/>
  <c r="D125" i="1"/>
  <c r="D33" i="1"/>
  <c r="D29" i="1"/>
  <c r="D123" i="1"/>
  <c r="D88" i="1"/>
  <c r="D56" i="1"/>
  <c r="D52" i="1"/>
  <c r="D36" i="1"/>
  <c r="H36" i="1" s="1"/>
  <c r="I36" i="1" s="1"/>
  <c r="D215" i="1"/>
  <c r="D142" i="1"/>
  <c r="F159" i="1"/>
  <c r="F140" i="1"/>
  <c r="F17" i="1"/>
  <c r="F98" i="1"/>
  <c r="F196" i="1"/>
  <c r="F89" i="1"/>
  <c r="F56" i="1"/>
  <c r="F72" i="1"/>
  <c r="F117" i="1"/>
  <c r="F234" i="1"/>
  <c r="F124" i="1"/>
  <c r="F120" i="1"/>
  <c r="F125" i="1"/>
  <c r="F173" i="1"/>
  <c r="F101" i="1"/>
  <c r="F242" i="1"/>
  <c r="F197" i="1"/>
  <c r="F229" i="1"/>
  <c r="F199" i="1"/>
  <c r="F128" i="1"/>
  <c r="F222" i="1"/>
  <c r="F58" i="1"/>
  <c r="F22" i="1"/>
  <c r="H22" i="1" s="1"/>
  <c r="I22" i="1" s="1"/>
  <c r="D159" i="1"/>
  <c r="D167" i="1"/>
  <c r="D164" i="1"/>
  <c r="D132" i="1"/>
  <c r="D110" i="1"/>
  <c r="D226" i="1"/>
  <c r="D126" i="1"/>
  <c r="D54" i="1"/>
  <c r="D21" i="1"/>
  <c r="F150" i="1"/>
  <c r="H150" i="1" s="1"/>
  <c r="I150" i="1" s="1"/>
  <c r="F148" i="1"/>
  <c r="F239" i="1"/>
  <c r="F195" i="1"/>
  <c r="F47" i="1"/>
  <c r="F16" i="1"/>
  <c r="F100" i="1"/>
  <c r="F166" i="1"/>
  <c r="F227" i="1"/>
  <c r="F93" i="1"/>
  <c r="F233" i="1"/>
  <c r="F244" i="1"/>
  <c r="F83" i="1"/>
  <c r="F19" i="1"/>
  <c r="F7" i="1"/>
  <c r="F37" i="1"/>
  <c r="F92" i="1"/>
  <c r="F41" i="1"/>
  <c r="F20" i="1"/>
  <c r="F61" i="1"/>
  <c r="F57" i="1"/>
  <c r="F9" i="1"/>
  <c r="F53" i="1"/>
  <c r="D35" i="1"/>
  <c r="D162" i="1"/>
  <c r="D98" i="1"/>
  <c r="D76" i="1"/>
  <c r="D154" i="1"/>
  <c r="D26" i="1"/>
  <c r="D65" i="1"/>
  <c r="D55" i="1"/>
  <c r="D138" i="1"/>
  <c r="D211" i="1"/>
  <c r="D32" i="1"/>
  <c r="D134" i="1"/>
  <c r="D192" i="1"/>
  <c r="D113" i="1"/>
  <c r="D19" i="1"/>
  <c r="D174" i="1"/>
  <c r="D73" i="1"/>
  <c r="D133" i="1"/>
  <c r="D239" i="1"/>
  <c r="D195" i="1"/>
  <c r="D196" i="1"/>
  <c r="D89" i="1"/>
  <c r="D38" i="1"/>
  <c r="D160" i="1"/>
  <c r="D147" i="1"/>
  <c r="D227" i="1"/>
  <c r="D234" i="1"/>
  <c r="D124" i="1"/>
  <c r="D40" i="1"/>
  <c r="D14" i="1"/>
  <c r="D39" i="1"/>
  <c r="D202" i="1"/>
  <c r="D45" i="1"/>
  <c r="F73" i="1"/>
  <c r="F167" i="1"/>
  <c r="F13" i="1"/>
  <c r="F51" i="1"/>
  <c r="F46" i="1"/>
  <c r="F88" i="1"/>
  <c r="F181" i="1"/>
  <c r="F137" i="1"/>
  <c r="F160" i="1"/>
  <c r="F147" i="1"/>
  <c r="F138" i="1"/>
  <c r="F204" i="1"/>
  <c r="F59" i="1"/>
  <c r="F23" i="1"/>
  <c r="F215" i="1"/>
  <c r="F66" i="1"/>
  <c r="H66" i="1" s="1"/>
  <c r="I66" i="1" s="1"/>
  <c r="F50" i="1"/>
  <c r="F202" i="1"/>
  <c r="F8" i="1"/>
  <c r="F45" i="1"/>
  <c r="F139" i="1"/>
  <c r="F84" i="1"/>
  <c r="F145" i="1"/>
  <c r="F131" i="1"/>
  <c r="F238" i="1"/>
  <c r="F70" i="1"/>
  <c r="F149" i="1"/>
  <c r="F4" i="1"/>
  <c r="F172" i="1"/>
  <c r="D37" i="1"/>
  <c r="D103" i="1"/>
  <c r="D214" i="1"/>
  <c r="D84" i="1"/>
  <c r="D12" i="1"/>
  <c r="D229" i="1"/>
  <c r="H229" i="1" s="1"/>
  <c r="I229" i="1" s="1"/>
  <c r="D106" i="1"/>
  <c r="D194" i="1"/>
  <c r="D235" i="1"/>
  <c r="D219" i="1"/>
  <c r="D135" i="1"/>
  <c r="D171" i="1"/>
  <c r="D187" i="1"/>
  <c r="D210" i="1"/>
  <c r="D57" i="1"/>
  <c r="D205" i="1"/>
  <c r="D3" i="1"/>
  <c r="D218" i="1"/>
  <c r="D172" i="1"/>
  <c r="D63" i="1"/>
  <c r="D156" i="1"/>
  <c r="D177" i="1"/>
  <c r="D242" i="1"/>
  <c r="D28" i="1"/>
  <c r="D193" i="1"/>
  <c r="D145" i="1"/>
  <c r="H145" i="1" s="1"/>
  <c r="I145" i="1" s="1"/>
  <c r="D2" i="1"/>
  <c r="D31" i="1"/>
  <c r="D70" i="1"/>
  <c r="H70" i="1" s="1"/>
  <c r="I70" i="1" s="1"/>
  <c r="D169" i="1"/>
  <c r="D220" i="1"/>
  <c r="D64" i="1"/>
  <c r="D107" i="1"/>
  <c r="D112" i="1"/>
  <c r="D85" i="1"/>
  <c r="D224" i="1"/>
  <c r="D69" i="1"/>
  <c r="H69" i="1" s="1"/>
  <c r="I69" i="1" s="1"/>
  <c r="D8" i="1"/>
  <c r="D236" i="1"/>
  <c r="D153" i="1"/>
  <c r="D92" i="1"/>
  <c r="D152" i="1"/>
  <c r="D105" i="1"/>
  <c r="D199" i="1"/>
  <c r="D212" i="1"/>
  <c r="D149" i="1"/>
  <c r="D25" i="1"/>
  <c r="H25" i="1" s="1"/>
  <c r="I25" i="1" s="1"/>
  <c r="D148" i="1"/>
  <c r="D207" i="1"/>
  <c r="D146" i="1"/>
  <c r="D203" i="1"/>
  <c r="D27" i="1"/>
  <c r="D237" i="1"/>
  <c r="D109" i="1"/>
  <c r="D204" i="1"/>
  <c r="H204" i="1" s="1"/>
  <c r="I204" i="1" s="1"/>
  <c r="D59" i="1"/>
  <c r="D122" i="1"/>
  <c r="D60" i="1"/>
  <c r="D50" i="1"/>
  <c r="D221" i="1"/>
  <c r="D96" i="1"/>
  <c r="D183" i="1"/>
  <c r="D34" i="1"/>
  <c r="D217" i="1"/>
  <c r="D206" i="1"/>
  <c r="D189" i="1"/>
  <c r="D223" i="1"/>
  <c r="D9" i="1"/>
  <c r="D158" i="1"/>
  <c r="D53" i="1"/>
  <c r="D127" i="1"/>
  <c r="D5" i="1"/>
  <c r="D80" i="1"/>
  <c r="D201" i="1"/>
  <c r="D108" i="1"/>
  <c r="D4" i="1"/>
  <c r="D186" i="1"/>
  <c r="D180" i="1"/>
  <c r="D82" i="1"/>
  <c r="D49" i="1"/>
  <c r="D10" i="1"/>
  <c r="D61" i="1"/>
  <c r="D128" i="1"/>
  <c r="D79" i="1"/>
  <c r="D20" i="1"/>
  <c r="D91" i="1"/>
  <c r="D75" i="1"/>
  <c r="D13" i="1"/>
  <c r="D51" i="1"/>
  <c r="D155" i="1"/>
  <c r="H155" i="1" s="1"/>
  <c r="I155" i="1" s="1"/>
  <c r="D47" i="1"/>
  <c r="D86" i="1"/>
  <c r="D137" i="1"/>
  <c r="D100" i="1"/>
  <c r="D166" i="1"/>
  <c r="D117" i="1"/>
  <c r="D143" i="1"/>
  <c r="D93" i="1"/>
  <c r="H93" i="1" s="1"/>
  <c r="I93" i="1" s="1"/>
  <c r="D232" i="1"/>
  <c r="D120" i="1"/>
  <c r="D244" i="1"/>
  <c r="D83" i="1"/>
  <c r="D173" i="1"/>
  <c r="H173" i="1" s="1"/>
  <c r="I173" i="1" s="1"/>
  <c r="D101" i="1"/>
  <c r="D7" i="1"/>
  <c r="D185" i="1"/>
  <c r="D139" i="1"/>
  <c r="D184" i="1"/>
  <c r="D104" i="1"/>
  <c r="D190" i="1"/>
  <c r="D67" i="1"/>
  <c r="D71" i="1"/>
  <c r="D119" i="1"/>
  <c r="D99" i="1"/>
  <c r="H99" i="1" s="1"/>
  <c r="I99" i="1" s="1"/>
  <c r="D6" i="1"/>
  <c r="D77" i="1"/>
  <c r="D151" i="1"/>
  <c r="D157" i="1"/>
  <c r="D81" i="1"/>
  <c r="F24" i="1"/>
  <c r="F156" i="1"/>
  <c r="F224" i="1"/>
  <c r="F157" i="1"/>
  <c r="F130" i="1"/>
  <c r="F218" i="1"/>
  <c r="F107" i="1"/>
  <c r="F77" i="1"/>
  <c r="F115" i="1"/>
  <c r="F81" i="1"/>
  <c r="F168" i="1"/>
  <c r="F63" i="1"/>
  <c r="F85" i="1"/>
  <c r="F151" i="1"/>
  <c r="F136" i="1"/>
  <c r="F3" i="1"/>
  <c r="F64" i="1"/>
  <c r="F6" i="1"/>
  <c r="F188" i="1"/>
  <c r="F210" i="1"/>
  <c r="F169" i="1"/>
  <c r="F119" i="1"/>
  <c r="F48" i="1"/>
  <c r="F135" i="1"/>
  <c r="F31" i="1"/>
  <c r="F67" i="1"/>
  <c r="F206" i="1"/>
  <c r="F190" i="1"/>
  <c r="F217" i="1"/>
  <c r="F104" i="1"/>
  <c r="F34" i="1"/>
  <c r="F184" i="1"/>
  <c r="F183" i="1"/>
  <c r="F158" i="1"/>
  <c r="F127" i="1"/>
  <c r="F80" i="1"/>
  <c r="F108" i="1"/>
  <c r="F186" i="1"/>
  <c r="F223" i="1"/>
  <c r="F49" i="1"/>
  <c r="F208" i="1"/>
  <c r="F189" i="1"/>
  <c r="F79" i="1"/>
  <c r="F165" i="1"/>
  <c r="F2" i="1"/>
  <c r="F106" i="1"/>
  <c r="F121" i="1"/>
  <c r="F193" i="1"/>
  <c r="F214" i="1"/>
  <c r="F178" i="1"/>
  <c r="F102" i="1"/>
  <c r="F68" i="1"/>
  <c r="F15" i="1"/>
  <c r="F182" i="1"/>
  <c r="F95" i="1"/>
  <c r="F11" i="1"/>
  <c r="F18" i="1"/>
  <c r="F94" i="1"/>
  <c r="F240" i="1"/>
  <c r="F144" i="1"/>
  <c r="F230" i="1"/>
  <c r="F245" i="1"/>
  <c r="F176" i="1"/>
  <c r="F44" i="1"/>
  <c r="F114" i="1"/>
  <c r="F111" i="1"/>
  <c r="F191" i="1"/>
  <c r="F87" i="1"/>
  <c r="F200" i="1"/>
  <c r="F228" i="1"/>
  <c r="F241" i="1"/>
  <c r="F179" i="1"/>
  <c r="F209" i="1"/>
  <c r="F74" i="1"/>
  <c r="F43" i="1"/>
  <c r="F90" i="1"/>
  <c r="F62" i="1"/>
  <c r="F225" i="1"/>
  <c r="F231" i="1"/>
  <c r="F116" i="1"/>
  <c r="F216" i="1"/>
  <c r="F170" i="1"/>
  <c r="F129" i="1"/>
  <c r="F42" i="1"/>
  <c r="F118" i="1"/>
  <c r="F161" i="1"/>
  <c r="D161" i="1"/>
  <c r="D118" i="1"/>
  <c r="D42" i="1"/>
  <c r="D129" i="1"/>
  <c r="D170" i="1"/>
  <c r="D216" i="1"/>
  <c r="D116" i="1"/>
  <c r="D231" i="1"/>
  <c r="D225" i="1"/>
  <c r="D62" i="1"/>
  <c r="D90" i="1"/>
  <c r="D43" i="1"/>
  <c r="D74" i="1"/>
  <c r="D209" i="1"/>
  <c r="D179" i="1"/>
  <c r="D241" i="1"/>
  <c r="D228" i="1"/>
  <c r="D200" i="1"/>
  <c r="D87" i="1"/>
  <c r="D191" i="1"/>
  <c r="D111" i="1"/>
  <c r="D114" i="1"/>
  <c r="D44" i="1"/>
  <c r="D176" i="1"/>
  <c r="D245" i="1"/>
  <c r="D230" i="1"/>
  <c r="D144" i="1"/>
  <c r="D240" i="1"/>
  <c r="D94" i="1"/>
  <c r="D18" i="1"/>
  <c r="D11" i="1"/>
  <c r="D95" i="1"/>
  <c r="D182" i="1"/>
  <c r="D15" i="1"/>
  <c r="D68" i="1"/>
  <c r="D102" i="1"/>
  <c r="D178" i="1"/>
  <c r="D197" i="1"/>
  <c r="H197" i="1" s="1"/>
  <c r="I197" i="1" s="1"/>
  <c r="D243" i="1"/>
  <c r="D141" i="1"/>
  <c r="D121" i="1"/>
  <c r="H121" i="1" s="1"/>
  <c r="I121" i="1" s="1"/>
  <c r="D41" i="1"/>
  <c r="H41" i="1" s="1"/>
  <c r="I41" i="1" s="1"/>
  <c r="D175" i="1"/>
  <c r="D131" i="1"/>
  <c r="D165" i="1"/>
  <c r="D238" i="1"/>
  <c r="D48" i="1"/>
  <c r="D208" i="1"/>
  <c r="D222" i="1"/>
  <c r="D188" i="1"/>
  <c r="D115" i="1"/>
  <c r="H115" i="1" s="1"/>
  <c r="I115" i="1" s="1"/>
  <c r="D58" i="1"/>
  <c r="D136" i="1"/>
  <c r="H136" i="1" s="1"/>
  <c r="I136" i="1" s="1"/>
  <c r="D130" i="1"/>
  <c r="D163" i="1"/>
  <c r="D168" i="1"/>
  <c r="D24" i="1"/>
  <c r="F35" i="1"/>
  <c r="H35" i="1" s="1"/>
  <c r="I35" i="1" s="1"/>
  <c r="F29" i="1"/>
  <c r="F75" i="1"/>
  <c r="F162" i="1"/>
  <c r="H162" i="1" s="1"/>
  <c r="I162" i="1" s="1"/>
  <c r="F164" i="1"/>
  <c r="H164" i="1" s="1"/>
  <c r="I164" i="1" s="1"/>
  <c r="F146" i="1"/>
  <c r="F76" i="1"/>
  <c r="F132" i="1"/>
  <c r="F86" i="1"/>
  <c r="F26" i="1"/>
  <c r="F110" i="1"/>
  <c r="F237" i="1"/>
  <c r="F55" i="1"/>
  <c r="F226" i="1"/>
  <c r="F143" i="1"/>
  <c r="F211" i="1"/>
  <c r="H211" i="1" s="1"/>
  <c r="I211" i="1" s="1"/>
  <c r="F126" i="1"/>
  <c r="H126" i="1" s="1"/>
  <c r="I126" i="1" s="1"/>
  <c r="F232" i="1"/>
  <c r="F134" i="1"/>
  <c r="F54" i="1"/>
  <c r="F60" i="1"/>
  <c r="F113" i="1"/>
  <c r="F21" i="1"/>
  <c r="F221" i="1"/>
  <c r="F33" i="1"/>
  <c r="H33" i="1" s="1"/>
  <c r="I33" i="1" s="1"/>
  <c r="F236" i="1"/>
  <c r="F185" i="1"/>
  <c r="F103" i="1"/>
  <c r="F243" i="1"/>
  <c r="F152" i="1"/>
  <c r="F105" i="1"/>
  <c r="F235" i="1"/>
  <c r="F71" i="1"/>
  <c r="F171" i="1"/>
  <c r="F187" i="1"/>
  <c r="F82" i="1"/>
  <c r="F205" i="1"/>
  <c r="F201" i="1"/>
  <c r="F163" i="1"/>
  <c r="H55" i="1" l="1"/>
  <c r="I55" i="1" s="1"/>
  <c r="H220" i="1"/>
  <c r="I220" i="1" s="1"/>
  <c r="H238" i="1"/>
  <c r="I238" i="1" s="1"/>
  <c r="H47" i="1"/>
  <c r="I47" i="1" s="1"/>
  <c r="H192" i="1"/>
  <c r="I192" i="1" s="1"/>
  <c r="H130" i="1"/>
  <c r="I130" i="1" s="1"/>
  <c r="H154" i="1"/>
  <c r="I154" i="1" s="1"/>
  <c r="H18" i="1"/>
  <c r="I18" i="1" s="1"/>
  <c r="H200" i="1"/>
  <c r="I200" i="1" s="1"/>
  <c r="H50" i="1"/>
  <c r="I50" i="1" s="1"/>
  <c r="H15" i="1"/>
  <c r="I15" i="1" s="1"/>
  <c r="H114" i="1"/>
  <c r="I114" i="1" s="1"/>
  <c r="H62" i="1"/>
  <c r="I62" i="1" s="1"/>
  <c r="H139" i="1"/>
  <c r="I139" i="1" s="1"/>
  <c r="H24" i="1"/>
  <c r="I24" i="1" s="1"/>
  <c r="H222" i="1"/>
  <c r="I222" i="1" s="1"/>
  <c r="H83" i="1"/>
  <c r="I83" i="1" s="1"/>
  <c r="H61" i="1"/>
  <c r="I61" i="1" s="1"/>
  <c r="H112" i="1"/>
  <c r="I112" i="1" s="1"/>
  <c r="H230" i="1"/>
  <c r="I230" i="1" s="1"/>
  <c r="H209" i="1"/>
  <c r="I209" i="1" s="1"/>
  <c r="H180" i="1"/>
  <c r="I180" i="1" s="1"/>
  <c r="H109" i="1"/>
  <c r="I109" i="1" s="1"/>
  <c r="H174" i="1"/>
  <c r="I174" i="1" s="1"/>
  <c r="H208" i="1"/>
  <c r="I208" i="1" s="1"/>
  <c r="H7" i="1"/>
  <c r="I7" i="1" s="1"/>
  <c r="H20" i="1"/>
  <c r="I20" i="1" s="1"/>
  <c r="H122" i="1"/>
  <c r="I122" i="1" s="1"/>
  <c r="H207" i="1"/>
  <c r="I207" i="1" s="1"/>
  <c r="H12" i="1"/>
  <c r="I12" i="1" s="1"/>
  <c r="H38" i="1"/>
  <c r="I38" i="1" s="1"/>
  <c r="H81" i="1"/>
  <c r="I81" i="1" s="1"/>
  <c r="H6" i="1"/>
  <c r="I6" i="1" s="1"/>
  <c r="H67" i="1"/>
  <c r="I67" i="1" s="1"/>
  <c r="H108" i="1"/>
  <c r="I108" i="1" s="1"/>
  <c r="H246" i="1"/>
  <c r="I246" i="1" s="1"/>
  <c r="H30" i="1"/>
  <c r="I30" i="1" s="1"/>
  <c r="H54" i="1"/>
  <c r="I54" i="1" s="1"/>
  <c r="H132" i="1"/>
  <c r="I132" i="1" s="1"/>
  <c r="H178" i="1"/>
  <c r="I178" i="1" s="1"/>
  <c r="H182" i="1"/>
  <c r="I182" i="1" s="1"/>
  <c r="H94" i="1"/>
  <c r="I94" i="1" s="1"/>
  <c r="H245" i="1"/>
  <c r="I245" i="1" s="1"/>
  <c r="H111" i="1"/>
  <c r="I111" i="1" s="1"/>
  <c r="H228" i="1"/>
  <c r="I228" i="1" s="1"/>
  <c r="H74" i="1"/>
  <c r="I74" i="1" s="1"/>
  <c r="H225" i="1"/>
  <c r="I225" i="1" s="1"/>
  <c r="H170" i="1"/>
  <c r="I170" i="1" s="1"/>
  <c r="H161" i="1"/>
  <c r="I161" i="1" s="1"/>
  <c r="H100" i="1"/>
  <c r="I100" i="1" s="1"/>
  <c r="H91" i="1"/>
  <c r="I91" i="1" s="1"/>
  <c r="H53" i="1"/>
  <c r="I53" i="1" s="1"/>
  <c r="H169" i="1"/>
  <c r="I169" i="1" s="1"/>
  <c r="H177" i="1"/>
  <c r="I177" i="1" s="1"/>
  <c r="H219" i="1"/>
  <c r="I219" i="1" s="1"/>
  <c r="H215" i="1"/>
  <c r="I215" i="1" s="1"/>
  <c r="H181" i="1"/>
  <c r="I181" i="1" s="1"/>
  <c r="H202" i="1"/>
  <c r="I202" i="1" s="1"/>
  <c r="H124" i="1"/>
  <c r="I124" i="1" s="1"/>
  <c r="H56" i="1"/>
  <c r="I56" i="1" s="1"/>
  <c r="H213" i="1"/>
  <c r="I213" i="1" s="1"/>
  <c r="H175" i="1"/>
  <c r="I175" i="1" s="1"/>
  <c r="H5" i="1"/>
  <c r="I5" i="1" s="1"/>
  <c r="H46" i="1"/>
  <c r="I46" i="1" s="1"/>
  <c r="H78" i="1"/>
  <c r="I78" i="1" s="1"/>
  <c r="C32" i="2"/>
  <c r="H10" i="1"/>
  <c r="I10" i="1" s="1"/>
  <c r="H212" i="1"/>
  <c r="I212" i="1" s="1"/>
  <c r="H39" i="1"/>
  <c r="I39" i="1" s="1"/>
  <c r="H16" i="1"/>
  <c r="I16" i="1" s="1"/>
  <c r="H123" i="1"/>
  <c r="I123" i="1" s="1"/>
  <c r="H188" i="1"/>
  <c r="I188" i="1" s="1"/>
  <c r="H216" i="1"/>
  <c r="I216" i="1" s="1"/>
  <c r="H118" i="1"/>
  <c r="I118" i="1" s="1"/>
  <c r="H232" i="1"/>
  <c r="I232" i="1" s="1"/>
  <c r="H166" i="1"/>
  <c r="I166" i="1" s="1"/>
  <c r="H128" i="1"/>
  <c r="I128" i="1" s="1"/>
  <c r="H203" i="1"/>
  <c r="I203" i="1" s="1"/>
  <c r="H242" i="1"/>
  <c r="I242" i="1" s="1"/>
  <c r="H40" i="1"/>
  <c r="I40" i="1" s="1"/>
  <c r="H52" i="1"/>
  <c r="I52" i="1" s="1"/>
  <c r="H72" i="1"/>
  <c r="I72" i="1" s="1"/>
  <c r="H234" i="1"/>
  <c r="I234" i="1" s="1"/>
  <c r="H19" i="1"/>
  <c r="I19" i="1" s="1"/>
  <c r="H32" i="1"/>
  <c r="I32" i="1" s="1"/>
  <c r="H65" i="1"/>
  <c r="I65" i="1" s="1"/>
  <c r="H142" i="1"/>
  <c r="I142" i="1" s="1"/>
  <c r="H140" i="1"/>
  <c r="I140" i="1" s="1"/>
  <c r="H97" i="1"/>
  <c r="I97" i="1" s="1"/>
  <c r="H58" i="1"/>
  <c r="I58" i="1" s="1"/>
  <c r="H141" i="1"/>
  <c r="I141" i="1" s="1"/>
  <c r="H96" i="1"/>
  <c r="I96" i="1" s="1"/>
  <c r="H9" i="1"/>
  <c r="I9" i="1" s="1"/>
  <c r="H27" i="1"/>
  <c r="I27" i="1" s="1"/>
  <c r="H148" i="1"/>
  <c r="I148" i="1" s="1"/>
  <c r="H153" i="1"/>
  <c r="I153" i="1" s="1"/>
  <c r="H28" i="1"/>
  <c r="I28" i="1" s="1"/>
  <c r="H194" i="1"/>
  <c r="I194" i="1" s="1"/>
  <c r="H84" i="1"/>
  <c r="I84" i="1" s="1"/>
  <c r="H14" i="1"/>
  <c r="I14" i="1" s="1"/>
  <c r="H227" i="1"/>
  <c r="I227" i="1" s="1"/>
  <c r="H89" i="1"/>
  <c r="I89" i="1" s="1"/>
  <c r="H133" i="1"/>
  <c r="I133" i="1" s="1"/>
  <c r="H26" i="1"/>
  <c r="I26" i="1" s="1"/>
  <c r="H233" i="1"/>
  <c r="I233" i="1" s="1"/>
  <c r="H125" i="1"/>
  <c r="I125" i="1" s="1"/>
  <c r="H198" i="1"/>
  <c r="I198" i="1" s="1"/>
  <c r="H172" i="1"/>
  <c r="I172" i="1" s="1"/>
  <c r="H159" i="1"/>
  <c r="I159" i="1" s="1"/>
  <c r="H21" i="1"/>
  <c r="I21" i="1" s="1"/>
  <c r="H51" i="1"/>
  <c r="I51" i="1" s="1"/>
  <c r="H160" i="1"/>
  <c r="I160" i="1" s="1"/>
  <c r="H195" i="1"/>
  <c r="I195" i="1" s="1"/>
  <c r="H57" i="1"/>
  <c r="I57" i="1" s="1"/>
  <c r="H196" i="1"/>
  <c r="I196" i="1" s="1"/>
  <c r="H110" i="1"/>
  <c r="I110" i="1" s="1"/>
  <c r="H131" i="1"/>
  <c r="I131" i="1" s="1"/>
  <c r="H244" i="1"/>
  <c r="I244" i="1" s="1"/>
  <c r="H137" i="1"/>
  <c r="I137" i="1" s="1"/>
  <c r="H92" i="1"/>
  <c r="I92" i="1" s="1"/>
  <c r="H113" i="1"/>
  <c r="I113" i="1" s="1"/>
  <c r="H226" i="1"/>
  <c r="I226" i="1" s="1"/>
  <c r="H29" i="1"/>
  <c r="I29" i="1" s="1"/>
  <c r="H101" i="1"/>
  <c r="I101" i="1" s="1"/>
  <c r="H120" i="1"/>
  <c r="I120" i="1" s="1"/>
  <c r="H117" i="1"/>
  <c r="I117" i="1" s="1"/>
  <c r="H4" i="1"/>
  <c r="I4" i="1" s="1"/>
  <c r="H217" i="1"/>
  <c r="I217" i="1" s="1"/>
  <c r="H59" i="1"/>
  <c r="I59" i="1" s="1"/>
  <c r="H199" i="1"/>
  <c r="I199" i="1" s="1"/>
  <c r="H37" i="1"/>
  <c r="I37" i="1" s="1"/>
  <c r="H23" i="1"/>
  <c r="I23" i="1" s="1"/>
  <c r="H88" i="1"/>
  <c r="I88" i="1" s="1"/>
  <c r="H167" i="1"/>
  <c r="I167" i="1" s="1"/>
  <c r="H239" i="1"/>
  <c r="I239" i="1" s="1"/>
  <c r="H98" i="1"/>
  <c r="I98" i="1" s="1"/>
  <c r="H17" i="1"/>
  <c r="I17" i="1" s="1"/>
  <c r="H134" i="1"/>
  <c r="I134" i="1" s="1"/>
  <c r="H76" i="1"/>
  <c r="I76" i="1" s="1"/>
  <c r="H183" i="1"/>
  <c r="I183" i="1" s="1"/>
  <c r="H146" i="1"/>
  <c r="I146" i="1" s="1"/>
  <c r="H149" i="1"/>
  <c r="I149" i="1" s="1"/>
  <c r="H152" i="1"/>
  <c r="I152" i="1" s="1"/>
  <c r="H8" i="1"/>
  <c r="I8" i="1" s="1"/>
  <c r="H13" i="1"/>
  <c r="I13" i="1" s="1"/>
  <c r="H85" i="1"/>
  <c r="I85" i="1" s="1"/>
  <c r="H2" i="1"/>
  <c r="I2" i="1" s="1"/>
  <c r="H45" i="1"/>
  <c r="I45" i="1" s="1"/>
  <c r="H147" i="1"/>
  <c r="I147" i="1" s="1"/>
  <c r="H73" i="1"/>
  <c r="I73" i="1" s="1"/>
  <c r="H138" i="1"/>
  <c r="I138" i="1" s="1"/>
  <c r="H165" i="1"/>
  <c r="I165" i="1" s="1"/>
  <c r="H201" i="1"/>
  <c r="I201" i="1" s="1"/>
  <c r="H236" i="1"/>
  <c r="I236" i="1" s="1"/>
  <c r="H75" i="1"/>
  <c r="I75" i="1" s="1"/>
  <c r="H82" i="1"/>
  <c r="I82" i="1" s="1"/>
  <c r="H127" i="1"/>
  <c r="I127" i="1" s="1"/>
  <c r="H221" i="1"/>
  <c r="I221" i="1" s="1"/>
  <c r="H218" i="1"/>
  <c r="I218" i="1" s="1"/>
  <c r="H210" i="1"/>
  <c r="I210" i="1" s="1"/>
  <c r="H103" i="1"/>
  <c r="I103" i="1" s="1"/>
  <c r="H190" i="1"/>
  <c r="I190" i="1" s="1"/>
  <c r="H185" i="1"/>
  <c r="I185" i="1" s="1"/>
  <c r="H223" i="1"/>
  <c r="I223" i="1" s="1"/>
  <c r="H34" i="1"/>
  <c r="I34" i="1" s="1"/>
  <c r="H105" i="1"/>
  <c r="I105" i="1" s="1"/>
  <c r="H156" i="1"/>
  <c r="I156" i="1" s="1"/>
  <c r="H3" i="1"/>
  <c r="I3" i="1" s="1"/>
  <c r="H187" i="1"/>
  <c r="I187" i="1" s="1"/>
  <c r="H235" i="1"/>
  <c r="I235" i="1" s="1"/>
  <c r="H168" i="1"/>
  <c r="I168" i="1" s="1"/>
  <c r="H240" i="1"/>
  <c r="I240" i="1" s="1"/>
  <c r="H191" i="1"/>
  <c r="I191" i="1" s="1"/>
  <c r="H43" i="1"/>
  <c r="I43" i="1" s="1"/>
  <c r="H129" i="1"/>
  <c r="I129" i="1" s="1"/>
  <c r="H119" i="1"/>
  <c r="I119" i="1" s="1"/>
  <c r="H143" i="1"/>
  <c r="I143" i="1" s="1"/>
  <c r="H80" i="1"/>
  <c r="I80" i="1" s="1"/>
  <c r="H60" i="1"/>
  <c r="I60" i="1" s="1"/>
  <c r="H107" i="1"/>
  <c r="I107" i="1" s="1"/>
  <c r="H193" i="1"/>
  <c r="I193" i="1" s="1"/>
  <c r="H63" i="1"/>
  <c r="H205" i="1"/>
  <c r="I205" i="1" s="1"/>
  <c r="H171" i="1"/>
  <c r="I171" i="1" s="1"/>
  <c r="H157" i="1"/>
  <c r="I157" i="1" s="1"/>
  <c r="H102" i="1"/>
  <c r="I102" i="1" s="1"/>
  <c r="H95" i="1"/>
  <c r="I95" i="1" s="1"/>
  <c r="H176" i="1"/>
  <c r="I176" i="1" s="1"/>
  <c r="H241" i="1"/>
  <c r="I241" i="1" s="1"/>
  <c r="H231" i="1"/>
  <c r="I231" i="1" s="1"/>
  <c r="H151" i="1"/>
  <c r="I151" i="1" s="1"/>
  <c r="H104" i="1"/>
  <c r="I104" i="1" s="1"/>
  <c r="H186" i="1"/>
  <c r="I186" i="1" s="1"/>
  <c r="H158" i="1"/>
  <c r="I158" i="1" s="1"/>
  <c r="H189" i="1"/>
  <c r="I189" i="1" s="1"/>
  <c r="H163" i="1"/>
  <c r="I163" i="1" s="1"/>
  <c r="H48" i="1"/>
  <c r="I48" i="1" s="1"/>
  <c r="H243" i="1"/>
  <c r="I243" i="1" s="1"/>
  <c r="H68" i="1"/>
  <c r="I68" i="1" s="1"/>
  <c r="H11" i="1"/>
  <c r="I11" i="1" s="1"/>
  <c r="H144" i="1"/>
  <c r="I144" i="1" s="1"/>
  <c r="H44" i="1"/>
  <c r="I44" i="1" s="1"/>
  <c r="H87" i="1"/>
  <c r="I87" i="1" s="1"/>
  <c r="H179" i="1"/>
  <c r="I179" i="1" s="1"/>
  <c r="H90" i="1"/>
  <c r="I90" i="1" s="1"/>
  <c r="H116" i="1"/>
  <c r="I116" i="1" s="1"/>
  <c r="H42" i="1"/>
  <c r="I42" i="1" s="1"/>
  <c r="H77" i="1"/>
  <c r="I77" i="1" s="1"/>
  <c r="H71" i="1"/>
  <c r="I71" i="1" s="1"/>
  <c r="H184" i="1"/>
  <c r="I184" i="1" s="1"/>
  <c r="H86" i="1"/>
  <c r="I86" i="1" s="1"/>
  <c r="H79" i="1"/>
  <c r="I79" i="1" s="1"/>
  <c r="H49" i="1"/>
  <c r="I49" i="1" s="1"/>
  <c r="H206" i="1"/>
  <c r="I206" i="1" s="1"/>
  <c r="H237" i="1"/>
  <c r="I237" i="1" s="1"/>
  <c r="H224" i="1"/>
  <c r="I224" i="1" s="1"/>
  <c r="H64" i="1"/>
  <c r="I64" i="1" s="1"/>
  <c r="H31" i="1"/>
  <c r="I31" i="1" s="1"/>
  <c r="H135" i="1"/>
  <c r="I135" i="1" s="1"/>
  <c r="H106" i="1"/>
  <c r="I106" i="1" s="1"/>
  <c r="H214" i="1"/>
  <c r="I214" i="1" s="1"/>
  <c r="C27" i="5" l="1"/>
  <c r="H15" i="5" s="1"/>
  <c r="I15" i="5" s="1"/>
  <c r="C226" i="3"/>
  <c r="H20" i="5"/>
  <c r="I20" i="5" s="1"/>
  <c r="H13" i="5"/>
  <c r="I13" i="5" s="1"/>
  <c r="I63" i="1"/>
  <c r="H247" i="1"/>
  <c r="H22" i="5" l="1"/>
  <c r="I22" i="5" s="1"/>
  <c r="H4" i="5"/>
  <c r="I4" i="5" s="1"/>
  <c r="H6" i="5"/>
  <c r="I6" i="5" s="1"/>
  <c r="H11" i="5"/>
  <c r="I11" i="5" s="1"/>
  <c r="H21" i="5"/>
  <c r="I21" i="5" s="1"/>
  <c r="H12" i="5"/>
  <c r="I12" i="5" s="1"/>
  <c r="H19" i="5"/>
  <c r="I19" i="5" s="1"/>
  <c r="H3" i="5"/>
  <c r="I3" i="5" s="1"/>
  <c r="H18" i="5"/>
  <c r="I18" i="5" s="1"/>
  <c r="H2" i="5"/>
  <c r="I2" i="5" s="1"/>
  <c r="H9" i="5"/>
  <c r="I9" i="5" s="1"/>
  <c r="H16" i="5"/>
  <c r="I16" i="5" s="1"/>
  <c r="H23" i="5"/>
  <c r="I23" i="5" s="1"/>
  <c r="H7" i="5"/>
  <c r="I7" i="5" s="1"/>
  <c r="H14" i="5"/>
  <c r="I14" i="5" s="1"/>
  <c r="H5" i="5"/>
  <c r="I5" i="5" s="1"/>
  <c r="H10" i="5"/>
  <c r="I10" i="5" s="1"/>
  <c r="H17" i="5"/>
  <c r="I17" i="5" s="1"/>
  <c r="H24" i="5"/>
  <c r="I24" i="5" s="1"/>
  <c r="H8" i="5"/>
  <c r="I8" i="5" s="1"/>
  <c r="H4" i="3"/>
  <c r="I4" i="3" s="1"/>
  <c r="H8" i="3"/>
  <c r="I8" i="3" s="1"/>
  <c r="H12" i="3"/>
  <c r="I12" i="3" s="1"/>
  <c r="H16" i="3"/>
  <c r="I16" i="3" s="1"/>
  <c r="H20" i="3"/>
  <c r="I20" i="3" s="1"/>
  <c r="H24" i="3"/>
  <c r="I24" i="3" s="1"/>
  <c r="H28" i="3"/>
  <c r="I28" i="3" s="1"/>
  <c r="H32" i="3"/>
  <c r="I32" i="3" s="1"/>
  <c r="H36" i="3"/>
  <c r="I36" i="3" s="1"/>
  <c r="H40" i="3"/>
  <c r="I40" i="3" s="1"/>
  <c r="H44" i="3"/>
  <c r="I44" i="3" s="1"/>
  <c r="H48" i="3"/>
  <c r="I48" i="3" s="1"/>
  <c r="H52" i="3"/>
  <c r="I52" i="3" s="1"/>
  <c r="H56" i="3"/>
  <c r="I56" i="3" s="1"/>
  <c r="H60" i="3"/>
  <c r="I60" i="3" s="1"/>
  <c r="H64" i="3"/>
  <c r="I64" i="3" s="1"/>
  <c r="H68" i="3"/>
  <c r="I68" i="3" s="1"/>
  <c r="H72" i="3"/>
  <c r="I72" i="3" s="1"/>
  <c r="H76" i="3"/>
  <c r="I76" i="3" s="1"/>
  <c r="H80" i="3"/>
  <c r="I80" i="3" s="1"/>
  <c r="H84" i="3"/>
  <c r="I84" i="3" s="1"/>
  <c r="H88" i="3"/>
  <c r="I88" i="3" s="1"/>
  <c r="H92" i="3"/>
  <c r="I92" i="3" s="1"/>
  <c r="H96" i="3"/>
  <c r="I96" i="3" s="1"/>
  <c r="H100" i="3"/>
  <c r="I100" i="3" s="1"/>
  <c r="H104" i="3"/>
  <c r="I104" i="3" s="1"/>
  <c r="H108" i="3"/>
  <c r="I108" i="3" s="1"/>
  <c r="H112" i="3"/>
  <c r="I112" i="3" s="1"/>
  <c r="H116" i="3"/>
  <c r="I116" i="3" s="1"/>
  <c r="H5" i="3"/>
  <c r="I5" i="3" s="1"/>
  <c r="H9" i="3"/>
  <c r="I9" i="3" s="1"/>
  <c r="H13" i="3"/>
  <c r="I13" i="3" s="1"/>
  <c r="H17" i="3"/>
  <c r="I17" i="3" s="1"/>
  <c r="H21" i="3"/>
  <c r="I21" i="3" s="1"/>
  <c r="H25" i="3"/>
  <c r="I25" i="3" s="1"/>
  <c r="H29" i="3"/>
  <c r="I29" i="3" s="1"/>
  <c r="H33" i="3"/>
  <c r="I33" i="3" s="1"/>
  <c r="H37" i="3"/>
  <c r="I37" i="3" s="1"/>
  <c r="H41" i="3"/>
  <c r="I41" i="3" s="1"/>
  <c r="H45" i="3"/>
  <c r="I45" i="3" s="1"/>
  <c r="H49" i="3"/>
  <c r="I49" i="3" s="1"/>
  <c r="H53" i="3"/>
  <c r="I53" i="3" s="1"/>
  <c r="H57" i="3"/>
  <c r="I57" i="3" s="1"/>
  <c r="H61" i="3"/>
  <c r="I61" i="3" s="1"/>
  <c r="H65" i="3"/>
  <c r="I65" i="3" s="1"/>
  <c r="H69" i="3"/>
  <c r="I69" i="3" s="1"/>
  <c r="H73" i="3"/>
  <c r="I73" i="3" s="1"/>
  <c r="H77" i="3"/>
  <c r="I77" i="3" s="1"/>
  <c r="H81" i="3"/>
  <c r="I81" i="3" s="1"/>
  <c r="H85" i="3"/>
  <c r="I85" i="3" s="1"/>
  <c r="H89" i="3"/>
  <c r="I89" i="3" s="1"/>
  <c r="H93" i="3"/>
  <c r="I93" i="3" s="1"/>
  <c r="H97" i="3"/>
  <c r="I97" i="3" s="1"/>
  <c r="H101" i="3"/>
  <c r="I101" i="3" s="1"/>
  <c r="H105" i="3"/>
  <c r="I105" i="3" s="1"/>
  <c r="H109" i="3"/>
  <c r="I109" i="3" s="1"/>
  <c r="H113" i="3"/>
  <c r="I113" i="3" s="1"/>
  <c r="H117" i="3"/>
  <c r="I117" i="3" s="1"/>
  <c r="H6" i="3"/>
  <c r="I6" i="3" s="1"/>
  <c r="H10" i="3"/>
  <c r="I10" i="3" s="1"/>
  <c r="H14" i="3"/>
  <c r="I14" i="3" s="1"/>
  <c r="H18" i="3"/>
  <c r="I18" i="3" s="1"/>
  <c r="H22" i="3"/>
  <c r="I22" i="3" s="1"/>
  <c r="H26" i="3"/>
  <c r="I26" i="3" s="1"/>
  <c r="H30" i="3"/>
  <c r="I30" i="3" s="1"/>
  <c r="H34" i="3"/>
  <c r="I34" i="3" s="1"/>
  <c r="H38" i="3"/>
  <c r="I38" i="3" s="1"/>
  <c r="H42" i="3"/>
  <c r="I42" i="3" s="1"/>
  <c r="H46" i="3"/>
  <c r="I46" i="3" s="1"/>
  <c r="H50" i="3"/>
  <c r="I50" i="3" s="1"/>
  <c r="H54" i="3"/>
  <c r="I54" i="3" s="1"/>
  <c r="H58" i="3"/>
  <c r="I58" i="3" s="1"/>
  <c r="H62" i="3"/>
  <c r="I62" i="3" s="1"/>
  <c r="H66" i="3"/>
  <c r="I66" i="3" s="1"/>
  <c r="H70" i="3"/>
  <c r="I70" i="3" s="1"/>
  <c r="H74" i="3"/>
  <c r="I74" i="3" s="1"/>
  <c r="H78" i="3"/>
  <c r="I78" i="3" s="1"/>
  <c r="H82" i="3"/>
  <c r="I82" i="3" s="1"/>
  <c r="H86" i="3"/>
  <c r="I86" i="3" s="1"/>
  <c r="H90" i="3"/>
  <c r="I90" i="3" s="1"/>
  <c r="H94" i="3"/>
  <c r="I94" i="3" s="1"/>
  <c r="H98" i="3"/>
  <c r="I98" i="3" s="1"/>
  <c r="H102" i="3"/>
  <c r="I102" i="3" s="1"/>
  <c r="H106" i="3"/>
  <c r="I106" i="3" s="1"/>
  <c r="H110" i="3"/>
  <c r="I110" i="3" s="1"/>
  <c r="H114" i="3"/>
  <c r="I114" i="3" s="1"/>
  <c r="H118" i="3"/>
  <c r="I118" i="3" s="1"/>
  <c r="H7" i="3"/>
  <c r="I7" i="3" s="1"/>
  <c r="H23" i="3"/>
  <c r="I23" i="3" s="1"/>
  <c r="H39" i="3"/>
  <c r="I39" i="3" s="1"/>
  <c r="H55" i="3"/>
  <c r="I55" i="3" s="1"/>
  <c r="H71" i="3"/>
  <c r="I71" i="3" s="1"/>
  <c r="H87" i="3"/>
  <c r="I87" i="3" s="1"/>
  <c r="H103" i="3"/>
  <c r="I103" i="3" s="1"/>
  <c r="H119" i="3"/>
  <c r="I119" i="3" s="1"/>
  <c r="H123" i="3"/>
  <c r="I123" i="3" s="1"/>
  <c r="H127" i="3"/>
  <c r="I127" i="3" s="1"/>
  <c r="H131" i="3"/>
  <c r="I131" i="3" s="1"/>
  <c r="H135" i="3"/>
  <c r="I135" i="3" s="1"/>
  <c r="H139" i="3"/>
  <c r="I139" i="3" s="1"/>
  <c r="H143" i="3"/>
  <c r="I143" i="3" s="1"/>
  <c r="H147" i="3"/>
  <c r="I147" i="3" s="1"/>
  <c r="H151" i="3"/>
  <c r="I151" i="3" s="1"/>
  <c r="H155" i="3"/>
  <c r="I155" i="3" s="1"/>
  <c r="H159" i="3"/>
  <c r="I159" i="3" s="1"/>
  <c r="H163" i="3"/>
  <c r="I163" i="3" s="1"/>
  <c r="H167" i="3"/>
  <c r="I167" i="3" s="1"/>
  <c r="H171" i="3"/>
  <c r="I171" i="3" s="1"/>
  <c r="H175" i="3"/>
  <c r="I175" i="3" s="1"/>
  <c r="H179" i="3"/>
  <c r="I179" i="3" s="1"/>
  <c r="H183" i="3"/>
  <c r="I183" i="3" s="1"/>
  <c r="H187" i="3"/>
  <c r="I187" i="3" s="1"/>
  <c r="H191" i="3"/>
  <c r="I191" i="3" s="1"/>
  <c r="H195" i="3"/>
  <c r="I195" i="3" s="1"/>
  <c r="H199" i="3"/>
  <c r="I199" i="3" s="1"/>
  <c r="H203" i="3"/>
  <c r="I203" i="3" s="1"/>
  <c r="H207" i="3"/>
  <c r="I207" i="3" s="1"/>
  <c r="H211" i="3"/>
  <c r="I211" i="3" s="1"/>
  <c r="H215" i="3"/>
  <c r="I215" i="3" s="1"/>
  <c r="H219" i="3"/>
  <c r="I219" i="3" s="1"/>
  <c r="H223" i="3"/>
  <c r="I223" i="3" s="1"/>
  <c r="H122" i="3"/>
  <c r="I122" i="3" s="1"/>
  <c r="H190" i="3"/>
  <c r="I190" i="3" s="1"/>
  <c r="H206" i="3"/>
  <c r="I206" i="3" s="1"/>
  <c r="H218" i="3"/>
  <c r="I218" i="3" s="1"/>
  <c r="H11" i="3"/>
  <c r="I11" i="3" s="1"/>
  <c r="H27" i="3"/>
  <c r="I27" i="3" s="1"/>
  <c r="H43" i="3"/>
  <c r="I43" i="3" s="1"/>
  <c r="H59" i="3"/>
  <c r="I59" i="3" s="1"/>
  <c r="H75" i="3"/>
  <c r="I75" i="3" s="1"/>
  <c r="H91" i="3"/>
  <c r="I91" i="3" s="1"/>
  <c r="H107" i="3"/>
  <c r="I107" i="3" s="1"/>
  <c r="H120" i="3"/>
  <c r="I120" i="3" s="1"/>
  <c r="H124" i="3"/>
  <c r="I124" i="3" s="1"/>
  <c r="H128" i="3"/>
  <c r="I128" i="3" s="1"/>
  <c r="H132" i="3"/>
  <c r="I132" i="3" s="1"/>
  <c r="H136" i="3"/>
  <c r="I136" i="3" s="1"/>
  <c r="H140" i="3"/>
  <c r="I140" i="3" s="1"/>
  <c r="H144" i="3"/>
  <c r="I144" i="3" s="1"/>
  <c r="H148" i="3"/>
  <c r="I148" i="3" s="1"/>
  <c r="H152" i="3"/>
  <c r="I152" i="3" s="1"/>
  <c r="H156" i="3"/>
  <c r="I156" i="3" s="1"/>
  <c r="H160" i="3"/>
  <c r="I160" i="3" s="1"/>
  <c r="H164" i="3"/>
  <c r="I164" i="3" s="1"/>
  <c r="H168" i="3"/>
  <c r="I168" i="3" s="1"/>
  <c r="H172" i="3"/>
  <c r="I172" i="3" s="1"/>
  <c r="H176" i="3"/>
  <c r="I176" i="3" s="1"/>
  <c r="H180" i="3"/>
  <c r="I180" i="3" s="1"/>
  <c r="H184" i="3"/>
  <c r="I184" i="3" s="1"/>
  <c r="H188" i="3"/>
  <c r="I188" i="3" s="1"/>
  <c r="H192" i="3"/>
  <c r="I192" i="3" s="1"/>
  <c r="H196" i="3"/>
  <c r="I196" i="3" s="1"/>
  <c r="H200" i="3"/>
  <c r="I200" i="3" s="1"/>
  <c r="H204" i="3"/>
  <c r="I204" i="3" s="1"/>
  <c r="H208" i="3"/>
  <c r="I208" i="3" s="1"/>
  <c r="H212" i="3"/>
  <c r="I212" i="3" s="1"/>
  <c r="H216" i="3"/>
  <c r="I216" i="3" s="1"/>
  <c r="H220" i="3"/>
  <c r="I220" i="3" s="1"/>
  <c r="H2" i="3"/>
  <c r="H19" i="3"/>
  <c r="I19" i="3" s="1"/>
  <c r="H51" i="3"/>
  <c r="I51" i="3" s="1"/>
  <c r="H83" i="3"/>
  <c r="I83" i="3" s="1"/>
  <c r="H115" i="3"/>
  <c r="I115" i="3" s="1"/>
  <c r="H130" i="3"/>
  <c r="I130" i="3" s="1"/>
  <c r="H138" i="3"/>
  <c r="I138" i="3" s="1"/>
  <c r="H146" i="3"/>
  <c r="I146" i="3" s="1"/>
  <c r="H154" i="3"/>
  <c r="I154" i="3" s="1"/>
  <c r="H162" i="3"/>
  <c r="I162" i="3" s="1"/>
  <c r="H170" i="3"/>
  <c r="I170" i="3" s="1"/>
  <c r="H178" i="3"/>
  <c r="I178" i="3" s="1"/>
  <c r="H186" i="3"/>
  <c r="I186" i="3" s="1"/>
  <c r="H198" i="3"/>
  <c r="I198" i="3" s="1"/>
  <c r="H210" i="3"/>
  <c r="I210" i="3" s="1"/>
  <c r="H222" i="3"/>
  <c r="I222" i="3" s="1"/>
  <c r="H15" i="3"/>
  <c r="I15" i="3" s="1"/>
  <c r="H31" i="3"/>
  <c r="I31" i="3" s="1"/>
  <c r="H47" i="3"/>
  <c r="I47" i="3" s="1"/>
  <c r="H63" i="3"/>
  <c r="I63" i="3" s="1"/>
  <c r="H79" i="3"/>
  <c r="I79" i="3" s="1"/>
  <c r="H95" i="3"/>
  <c r="I95" i="3" s="1"/>
  <c r="H111" i="3"/>
  <c r="I111" i="3" s="1"/>
  <c r="H121" i="3"/>
  <c r="I121" i="3" s="1"/>
  <c r="H125" i="3"/>
  <c r="I125" i="3" s="1"/>
  <c r="H129" i="3"/>
  <c r="I129" i="3" s="1"/>
  <c r="H133" i="3"/>
  <c r="I133" i="3" s="1"/>
  <c r="H137" i="3"/>
  <c r="I137" i="3" s="1"/>
  <c r="H141" i="3"/>
  <c r="I141" i="3" s="1"/>
  <c r="H145" i="3"/>
  <c r="I145" i="3" s="1"/>
  <c r="H149" i="3"/>
  <c r="I149" i="3" s="1"/>
  <c r="H153" i="3"/>
  <c r="I153" i="3" s="1"/>
  <c r="H157" i="3"/>
  <c r="I157" i="3" s="1"/>
  <c r="H161" i="3"/>
  <c r="I161" i="3" s="1"/>
  <c r="H165" i="3"/>
  <c r="I165" i="3" s="1"/>
  <c r="H169" i="3"/>
  <c r="I169" i="3" s="1"/>
  <c r="H173" i="3"/>
  <c r="I173" i="3" s="1"/>
  <c r="H177" i="3"/>
  <c r="I177" i="3" s="1"/>
  <c r="H181" i="3"/>
  <c r="I181" i="3" s="1"/>
  <c r="H185" i="3"/>
  <c r="I185" i="3" s="1"/>
  <c r="H189" i="3"/>
  <c r="I189" i="3" s="1"/>
  <c r="H193" i="3"/>
  <c r="I193" i="3" s="1"/>
  <c r="H197" i="3"/>
  <c r="I197" i="3" s="1"/>
  <c r="H201" i="3"/>
  <c r="I201" i="3" s="1"/>
  <c r="H205" i="3"/>
  <c r="I205" i="3" s="1"/>
  <c r="H209" i="3"/>
  <c r="I209" i="3" s="1"/>
  <c r="H213" i="3"/>
  <c r="I213" i="3" s="1"/>
  <c r="H217" i="3"/>
  <c r="I217" i="3" s="1"/>
  <c r="H221" i="3"/>
  <c r="I221" i="3" s="1"/>
  <c r="H3" i="3"/>
  <c r="I3" i="3" s="1"/>
  <c r="H35" i="3"/>
  <c r="I35" i="3" s="1"/>
  <c r="H67" i="3"/>
  <c r="I67" i="3" s="1"/>
  <c r="H99" i="3"/>
  <c r="I99" i="3" s="1"/>
  <c r="H126" i="3"/>
  <c r="I126" i="3" s="1"/>
  <c r="H134" i="3"/>
  <c r="I134" i="3" s="1"/>
  <c r="H142" i="3"/>
  <c r="I142" i="3" s="1"/>
  <c r="H150" i="3"/>
  <c r="I150" i="3" s="1"/>
  <c r="H158" i="3"/>
  <c r="I158" i="3" s="1"/>
  <c r="H166" i="3"/>
  <c r="I166" i="3" s="1"/>
  <c r="H174" i="3"/>
  <c r="I174" i="3" s="1"/>
  <c r="H182" i="3"/>
  <c r="I182" i="3" s="1"/>
  <c r="H194" i="3"/>
  <c r="I194" i="3" s="1"/>
  <c r="H202" i="3"/>
  <c r="I202" i="3" s="1"/>
  <c r="H214" i="3"/>
  <c r="I214" i="3" s="1"/>
  <c r="H25" i="5" l="1"/>
  <c r="H224" i="3"/>
  <c r="I2" i="3"/>
</calcChain>
</file>

<file path=xl/sharedStrings.xml><?xml version="1.0" encoding="utf-8"?>
<sst xmlns="http://schemas.openxmlformats.org/spreadsheetml/2006/main" count="3019" uniqueCount="1682">
  <si>
    <t>LibraryID</t>
  </si>
  <si>
    <t>Library</t>
  </si>
  <si>
    <t>FY2014</t>
  </si>
  <si>
    <t>OCLCCode</t>
  </si>
  <si>
    <t>Library Type</t>
  </si>
  <si>
    <t>City</t>
  </si>
  <si>
    <t>Federation</t>
  </si>
  <si>
    <t>FirstName</t>
  </si>
  <si>
    <t>LastName</t>
  </si>
  <si>
    <t>Position</t>
  </si>
  <si>
    <t>email</t>
  </si>
  <si>
    <t>Phone</t>
  </si>
  <si>
    <t>SCPropertyName</t>
  </si>
  <si>
    <t>Absarokee High School Library</t>
  </si>
  <si>
    <t>ABSKE</t>
  </si>
  <si>
    <t>School</t>
  </si>
  <si>
    <t>Absarokee</t>
  </si>
  <si>
    <t>South Central</t>
  </si>
  <si>
    <t>Laurie</t>
  </si>
  <si>
    <t>Stabnow</t>
  </si>
  <si>
    <t>School Librarian</t>
  </si>
  <si>
    <t>lstabnow@absarokee.k12.mt.us</t>
  </si>
  <si>
    <t>4063284583</t>
  </si>
  <si>
    <t>ABSKHS</t>
  </si>
  <si>
    <t>Absarokee Elementary School Library</t>
  </si>
  <si>
    <t>Alyson</t>
  </si>
  <si>
    <t>Green</t>
  </si>
  <si>
    <t>spinne00@gmail.com</t>
  </si>
  <si>
    <t>ABSKEL</t>
  </si>
  <si>
    <t>Montana Legislative Reference Center</t>
  </si>
  <si>
    <t>AF1</t>
  </si>
  <si>
    <t>Special</t>
  </si>
  <si>
    <t>Helena</t>
  </si>
  <si>
    <t>Broad Valleys</t>
  </si>
  <si>
    <t>Sonia</t>
  </si>
  <si>
    <t>Gavin</t>
  </si>
  <si>
    <t>Library Director</t>
  </si>
  <si>
    <t>sgavin@mt.gov</t>
  </si>
  <si>
    <t>4064443598</t>
  </si>
  <si>
    <t>MT-LEG</t>
  </si>
  <si>
    <t>Alberton School Library</t>
  </si>
  <si>
    <t>ALBPS</t>
  </si>
  <si>
    <t>Alberton</t>
  </si>
  <si>
    <t>Tamarack</t>
  </si>
  <si>
    <t>Rachel</t>
  </si>
  <si>
    <t>Clevenger</t>
  </si>
  <si>
    <t>clevengerr1@hotmail.com</t>
  </si>
  <si>
    <t>4067223381</t>
  </si>
  <si>
    <t>ALBK12</t>
  </si>
  <si>
    <t>Ashland Public School</t>
  </si>
  <si>
    <t>ASHLD</t>
  </si>
  <si>
    <t>Ashland</t>
  </si>
  <si>
    <t>Laura</t>
  </si>
  <si>
    <t>Meza</t>
  </si>
  <si>
    <t>meza@rangeweb.net</t>
  </si>
  <si>
    <t>4067842568</t>
  </si>
  <si>
    <t>ASHLAND</t>
  </si>
  <si>
    <t>Crowley Fleck Library</t>
  </si>
  <si>
    <t>AT0</t>
  </si>
  <si>
    <t>Billings</t>
  </si>
  <si>
    <t>Diane</t>
  </si>
  <si>
    <t>Paszkowski</t>
  </si>
  <si>
    <t>Research Specialist</t>
  </si>
  <si>
    <t>dpaszkowski@crowleyfleck.com</t>
  </si>
  <si>
    <t>4062523441</t>
  </si>
  <si>
    <t/>
  </si>
  <si>
    <t>Bonner Public School</t>
  </si>
  <si>
    <t>B6Z</t>
  </si>
  <si>
    <t>Bonner</t>
  </si>
  <si>
    <t>Katie</t>
  </si>
  <si>
    <t>Dvarishkis</t>
  </si>
  <si>
    <t>Librarian</t>
  </si>
  <si>
    <t>kdvarishkis@bonner.k12.mt.us</t>
  </si>
  <si>
    <t>4062586151</t>
  </si>
  <si>
    <t>Billings Central Catholic High School Library</t>
  </si>
  <si>
    <t>BCCHS</t>
  </si>
  <si>
    <t>Jane</t>
  </si>
  <si>
    <t>Ray</t>
  </si>
  <si>
    <t>Library Media Specialist</t>
  </si>
  <si>
    <t>jray@billingscatholicschools.org</t>
  </si>
  <si>
    <t>4062456651</t>
  </si>
  <si>
    <t>St Francis Primary School Library</t>
  </si>
  <si>
    <t>Amy</t>
  </si>
  <si>
    <t>Brown</t>
  </si>
  <si>
    <t>amybrown@billingscatholicschools.org</t>
  </si>
  <si>
    <t>4062596421</t>
  </si>
  <si>
    <t>BCC1</t>
  </si>
  <si>
    <t>Bench Elementary School</t>
  </si>
  <si>
    <t>BES</t>
  </si>
  <si>
    <t>Margot</t>
  </si>
  <si>
    <t>LaFontaine</t>
  </si>
  <si>
    <t>lafontainem@billings.k12.mt.us</t>
  </si>
  <si>
    <t>4062816320</t>
  </si>
  <si>
    <t>Bigfork High School Library</t>
  </si>
  <si>
    <t>BFHJL</t>
  </si>
  <si>
    <t>Bigfork</t>
  </si>
  <si>
    <t>Scarlett</t>
  </si>
  <si>
    <t>Sherman</t>
  </si>
  <si>
    <t>scarletts@bigfork.k12.mt.us</t>
  </si>
  <si>
    <t>4068377420</t>
  </si>
  <si>
    <t>BFHS</t>
  </si>
  <si>
    <t>Bigfork K-8 Library</t>
  </si>
  <si>
    <t>BFQ</t>
  </si>
  <si>
    <t>Gloria</t>
  </si>
  <si>
    <t>Carter</t>
  </si>
  <si>
    <t>gloriac@bigfork.k12.mt.us</t>
  </si>
  <si>
    <t>4068377412</t>
  </si>
  <si>
    <t>BFEL</t>
  </si>
  <si>
    <t>Big Sky Elementary School</t>
  </si>
  <si>
    <t>BGK</t>
  </si>
  <si>
    <t>Sharon</t>
  </si>
  <si>
    <t>Drake</t>
  </si>
  <si>
    <t>drakes@billings.k12.mt.us</t>
  </si>
  <si>
    <t>4062816204</t>
  </si>
  <si>
    <t>Billings Career Education Center</t>
  </si>
  <si>
    <t>BIE</t>
  </si>
  <si>
    <t>Denise</t>
  </si>
  <si>
    <t>Grewell</t>
  </si>
  <si>
    <t>Media Specialist</t>
  </si>
  <si>
    <t>grewelld@billings.k12.mt.us</t>
  </si>
  <si>
    <t>4062815345</t>
  </si>
  <si>
    <t>Big Sandy Branch Library</t>
  </si>
  <si>
    <t>BIGSB</t>
  </si>
  <si>
    <t>Branch</t>
  </si>
  <si>
    <t>Big Sandy</t>
  </si>
  <si>
    <t>Pathfinder</t>
  </si>
  <si>
    <t>Vicki</t>
  </si>
  <si>
    <t>Silvan</t>
  </si>
  <si>
    <t>Branch Librarian</t>
  </si>
  <si>
    <t>bsbl@ttc-cmc.net</t>
  </si>
  <si>
    <t>4063782161</t>
  </si>
  <si>
    <t>BIGSAN</t>
  </si>
  <si>
    <t>Bridger Public Library</t>
  </si>
  <si>
    <t>BJP</t>
  </si>
  <si>
    <t>Public</t>
  </si>
  <si>
    <t>Bridger</t>
  </si>
  <si>
    <t>Krystal</t>
  </si>
  <si>
    <t>Zentner</t>
  </si>
  <si>
    <t>krystal@bridgerpubliclibrary.org</t>
  </si>
  <si>
    <t>4066623598</t>
  </si>
  <si>
    <t>BRIDGER</t>
  </si>
  <si>
    <t>Boulder Community Library</t>
  </si>
  <si>
    <t>BLQ</t>
  </si>
  <si>
    <t>Boulder</t>
  </si>
  <si>
    <t>Jodi</t>
  </si>
  <si>
    <t>Smiley</t>
  </si>
  <si>
    <t>jsmiley@mtlib.org</t>
  </si>
  <si>
    <t>4062253241</t>
  </si>
  <si>
    <t>BOULDER</t>
  </si>
  <si>
    <t>Burlington Elementary School</t>
  </si>
  <si>
    <t>BQN</t>
  </si>
  <si>
    <t>Tracey</t>
  </si>
  <si>
    <t>Tounsley</t>
  </si>
  <si>
    <t>tounsleyt@billingsschools.org</t>
  </si>
  <si>
    <t>4062816653</t>
  </si>
  <si>
    <t>Boulder Elementary School</t>
  </si>
  <si>
    <t>BQQ</t>
  </si>
  <si>
    <t>Roberta</t>
  </si>
  <si>
    <t>Fuller</t>
  </si>
  <si>
    <t>fullerr@billings.k12.mt.us</t>
  </si>
  <si>
    <t>4062816621</t>
  </si>
  <si>
    <t>Beartooth Elementary School</t>
  </si>
  <si>
    <t>BTK</t>
  </si>
  <si>
    <t>Mandy</t>
  </si>
  <si>
    <t>Huck</t>
  </si>
  <si>
    <t>hucka@billingsschools.org</t>
  </si>
  <si>
    <t>4062816202</t>
  </si>
  <si>
    <t>Belt Public Library</t>
  </si>
  <si>
    <t>BTP</t>
  </si>
  <si>
    <t>Belt</t>
  </si>
  <si>
    <t>Gladys</t>
  </si>
  <si>
    <t>Rayhill</t>
  </si>
  <si>
    <t>beltlib@3rivers.net</t>
  </si>
  <si>
    <t>4062773136</t>
  </si>
  <si>
    <t>Broadwater Elementary School</t>
  </si>
  <si>
    <t>BWH</t>
  </si>
  <si>
    <t>Rita</t>
  </si>
  <si>
    <t>Evans</t>
  </si>
  <si>
    <t>caseyd@billings.k12.mt.us</t>
  </si>
  <si>
    <t>4062816437</t>
  </si>
  <si>
    <t>Billings West High School</t>
  </si>
  <si>
    <t>BWQ</t>
  </si>
  <si>
    <t>Kathrine</t>
  </si>
  <si>
    <t>Field</t>
  </si>
  <si>
    <t>fieldk@billings.k12.mt.us</t>
  </si>
  <si>
    <t>4062815753</t>
  </si>
  <si>
    <t>Billings Senior High School</t>
  </si>
  <si>
    <t>BYL</t>
  </si>
  <si>
    <t>Lyn</t>
  </si>
  <si>
    <t>McKinney</t>
  </si>
  <si>
    <t>mckinneyl@billingsschools.org</t>
  </si>
  <si>
    <t>4062815442</t>
  </si>
  <si>
    <t>Bitterroot Elementary School</t>
  </si>
  <si>
    <t>BYT</t>
  </si>
  <si>
    <t>Monica</t>
  </si>
  <si>
    <t>Anderson</t>
  </si>
  <si>
    <t>andersonml@billingsschools.org</t>
  </si>
  <si>
    <t>4062816205</t>
  </si>
  <si>
    <t>Clancy Elementary School</t>
  </si>
  <si>
    <t>C@Y</t>
  </si>
  <si>
    <t>Clancy</t>
  </si>
  <si>
    <t>Nancy</t>
  </si>
  <si>
    <t>Scusa</t>
  </si>
  <si>
    <t>nscusa@clancy.k12.mt.us</t>
  </si>
  <si>
    <t>4069335531</t>
  </si>
  <si>
    <t>North Jefferson County Library District</t>
  </si>
  <si>
    <t>CLNCY</t>
  </si>
  <si>
    <t>Carly</t>
  </si>
  <si>
    <t>Delsigne</t>
  </si>
  <si>
    <t>clancylibrary@bresnan.net</t>
  </si>
  <si>
    <t>4069335254</t>
  </si>
  <si>
    <t>CLANCY</t>
  </si>
  <si>
    <t>Darby Community Public Library</t>
  </si>
  <si>
    <t>DBZ</t>
  </si>
  <si>
    <t>Darby</t>
  </si>
  <si>
    <t>Wendy</t>
  </si>
  <si>
    <t>Campbell</t>
  </si>
  <si>
    <t>librarian@darbylibrary.net</t>
  </si>
  <si>
    <t>4068214771</t>
  </si>
  <si>
    <t>DARBY</t>
  </si>
  <si>
    <t>West Yellowstone Schools Library</t>
  </si>
  <si>
    <t>DJR</t>
  </si>
  <si>
    <t>West Yellowstone</t>
  </si>
  <si>
    <t>Jo</t>
  </si>
  <si>
    <t>Stevens</t>
  </si>
  <si>
    <t>jstevens@westyellowstone.k12.mt.us</t>
  </si>
  <si>
    <t>4066467617</t>
  </si>
  <si>
    <t>WYK12</t>
  </si>
  <si>
    <t>Montana Department of Transportation Library</t>
  </si>
  <si>
    <t>DMY</t>
  </si>
  <si>
    <t>Susan</t>
  </si>
  <si>
    <t>Sillick</t>
  </si>
  <si>
    <t>Research Bureau Chief</t>
  </si>
  <si>
    <t>ssillick@mt.gov</t>
  </si>
  <si>
    <t>4064446338</t>
  </si>
  <si>
    <t>MT-DOT</t>
  </si>
  <si>
    <t>Dutton/Teton Public Library</t>
  </si>
  <si>
    <t>DZP</t>
  </si>
  <si>
    <t>Dutton</t>
  </si>
  <si>
    <t>Kelby</t>
  </si>
  <si>
    <t>Blanchet</t>
  </si>
  <si>
    <t>duttonpubliclibrary@gmail.com</t>
  </si>
  <si>
    <t>4064763382</t>
  </si>
  <si>
    <t>Central Heights Elementary School</t>
  </si>
  <si>
    <t>E@H</t>
  </si>
  <si>
    <t>Kourtni</t>
  </si>
  <si>
    <t>McHugh</t>
  </si>
  <si>
    <t>mchughk@billingsschools.org</t>
  </si>
  <si>
    <t>4062816209</t>
  </si>
  <si>
    <t>Eagle Cliffs Elementary School</t>
  </si>
  <si>
    <t>E5A</t>
  </si>
  <si>
    <t>Jamie</t>
  </si>
  <si>
    <t>Fleming</t>
  </si>
  <si>
    <t>School Library Media Specialist</t>
  </si>
  <si>
    <t>flemingj@billingsschools.org</t>
  </si>
  <si>
    <t>4062816210</t>
  </si>
  <si>
    <t>McKinley Elementary School</t>
  </si>
  <si>
    <t>E5K</t>
  </si>
  <si>
    <t>Janet</t>
  </si>
  <si>
    <t>Cole</t>
  </si>
  <si>
    <t>colej@billings.k12.mt.us</t>
  </si>
  <si>
    <t>4062816212</t>
  </si>
  <si>
    <t>Alkali Creek Elementary School</t>
  </si>
  <si>
    <t>E6K</t>
  </si>
  <si>
    <t>Andrea</t>
  </si>
  <si>
    <t>Meyer</t>
  </si>
  <si>
    <t>meyera@billingsschools.org</t>
  </si>
  <si>
    <t>4062816847</t>
  </si>
  <si>
    <t>Arrowhead Elementary School</t>
  </si>
  <si>
    <t>E7R</t>
  </si>
  <si>
    <t>Don</t>
  </si>
  <si>
    <t>Casey</t>
  </si>
  <si>
    <t>caseyd@billingsschools.org</t>
  </si>
  <si>
    <t>4062816408</t>
  </si>
  <si>
    <t>Miles Avenue Elementary School</t>
  </si>
  <si>
    <t>E8A</t>
  </si>
  <si>
    <t>Tracy</t>
  </si>
  <si>
    <t>Pare</t>
  </si>
  <si>
    <t>paret@billings.k12.mt.us</t>
  </si>
  <si>
    <t>4062816214</t>
  </si>
  <si>
    <t>Meadowlark Elementary School</t>
  </si>
  <si>
    <t>E8K</t>
  </si>
  <si>
    <t>Judith</t>
  </si>
  <si>
    <t>Treglown</t>
  </si>
  <si>
    <t>treglownj@billingsschools.org</t>
  </si>
  <si>
    <t>4062816872</t>
  </si>
  <si>
    <t>Sandstone Elementary School</t>
  </si>
  <si>
    <t>E8Z</t>
  </si>
  <si>
    <t>Lynde</t>
  </si>
  <si>
    <t>Roberts</t>
  </si>
  <si>
    <t>Teacher Librarian</t>
  </si>
  <si>
    <t>robertslr@billingsschools.org</t>
  </si>
  <si>
    <t>4062816923</t>
  </si>
  <si>
    <t>Newman Elementary School</t>
  </si>
  <si>
    <t>E9N</t>
  </si>
  <si>
    <t>Mattila</t>
  </si>
  <si>
    <t>Dianne</t>
  </si>
  <si>
    <t>prestone@billings.k12.mt.us</t>
  </si>
  <si>
    <t>4062816215</t>
  </si>
  <si>
    <t>Washington Elementary School Library</t>
  </si>
  <si>
    <t>E9Z</t>
  </si>
  <si>
    <t>Ruth</t>
  </si>
  <si>
    <t>Ferris</t>
  </si>
  <si>
    <t>ferrisr@billingsschools.org</t>
  </si>
  <si>
    <t>4062816699</t>
  </si>
  <si>
    <t>MSU Billings Library</t>
  </si>
  <si>
    <t>EM2</t>
  </si>
  <si>
    <t>Academic</t>
  </si>
  <si>
    <t>Brent</t>
  </si>
  <si>
    <t>broberts@msubillings.edu</t>
  </si>
  <si>
    <t>4066572262</t>
  </si>
  <si>
    <t>Paul M. Adams Memorial Library</t>
  </si>
  <si>
    <t>EW1</t>
  </si>
  <si>
    <t>Bobbi</t>
  </si>
  <si>
    <t>Otte</t>
  </si>
  <si>
    <t>otteb@rocky.edu</t>
  </si>
  <si>
    <t>4066571087</t>
  </si>
  <si>
    <t>Three Forks Community Library</t>
  </si>
  <si>
    <t>FKK</t>
  </si>
  <si>
    <t>Three Forks</t>
  </si>
  <si>
    <t>Debbi</t>
  </si>
  <si>
    <t>Kramer</t>
  </si>
  <si>
    <t>tflibrary@hotmail.com</t>
  </si>
  <si>
    <t>4062853747</t>
  </si>
  <si>
    <t>THREEFKS</t>
  </si>
  <si>
    <t>Frenchtown School and Community Library  &amp;#040;Missoula Co.&amp;#041;</t>
  </si>
  <si>
    <t>FNF</t>
  </si>
  <si>
    <t>Frenchtown</t>
  </si>
  <si>
    <t>Guest</t>
  </si>
  <si>
    <t>Library Technician</t>
  </si>
  <si>
    <t>gstjn@yahoo.com</t>
  </si>
  <si>
    <t>4066262730</t>
  </si>
  <si>
    <t>FRENCHHS</t>
  </si>
  <si>
    <t>Froid School Library</t>
  </si>
  <si>
    <t>FXD</t>
  </si>
  <si>
    <t>Froid</t>
  </si>
  <si>
    <t>Golden Plains</t>
  </si>
  <si>
    <t>Ellen</t>
  </si>
  <si>
    <t>Britton</t>
  </si>
  <si>
    <t>froidlib@gmail.com</t>
  </si>
  <si>
    <t>4067662303</t>
  </si>
  <si>
    <t>Glacier County Library</t>
  </si>
  <si>
    <t>G@L</t>
  </si>
  <si>
    <t>Cut Bank</t>
  </si>
  <si>
    <t>Greco</t>
  </si>
  <si>
    <t>gclibrary@bresnan.net</t>
  </si>
  <si>
    <t>4068734572</t>
  </si>
  <si>
    <t>GCL-CB</t>
  </si>
  <si>
    <t>Lewis and Clark Library Augusta Branch</t>
  </si>
  <si>
    <t>G8A</t>
  </si>
  <si>
    <t>Augusta</t>
  </si>
  <si>
    <t>Holly</t>
  </si>
  <si>
    <t>Herring</t>
  </si>
  <si>
    <t>hherring@lclibrary.org</t>
  </si>
  <si>
    <t>4065623348</t>
  </si>
  <si>
    <t>Highland Elementary School</t>
  </si>
  <si>
    <t>H#Q</t>
  </si>
  <si>
    <t>Marilyn</t>
  </si>
  <si>
    <t>Marnin</t>
  </si>
  <si>
    <t>marninm@billingsschools.org</t>
  </si>
  <si>
    <t>4062816270</t>
  </si>
  <si>
    <t>Harlowton Public Library</t>
  </si>
  <si>
    <t>Harlowton</t>
  </si>
  <si>
    <t>Kathleen</t>
  </si>
  <si>
    <t>Schreiber</t>
  </si>
  <si>
    <t>harlolib@mtintouch.net</t>
  </si>
  <si>
    <t>4066325584</t>
  </si>
  <si>
    <t>Columbus Public Schools</t>
  </si>
  <si>
    <t>H8Z</t>
  </si>
  <si>
    <t>Columbus</t>
  </si>
  <si>
    <t>Norma</t>
  </si>
  <si>
    <t>Glock</t>
  </si>
  <si>
    <t>Information Specialist</t>
  </si>
  <si>
    <t>norma.glock@gmail.com</t>
  </si>
  <si>
    <t>4063225373</t>
  </si>
  <si>
    <t>Havre Middle School</t>
  </si>
  <si>
    <t>HAVRM</t>
  </si>
  <si>
    <t>Havre</t>
  </si>
  <si>
    <t>Jean</t>
  </si>
  <si>
    <t>Murphy</t>
  </si>
  <si>
    <t>murphyj@havre.k12.mt.us</t>
  </si>
  <si>
    <t>4062659613</t>
  </si>
  <si>
    <t>HAVREMS</t>
  </si>
  <si>
    <t>Heart Butte School</t>
  </si>
  <si>
    <t>HEART</t>
  </si>
  <si>
    <t>Heart Butte</t>
  </si>
  <si>
    <t>Charlene</t>
  </si>
  <si>
    <t>Crawford</t>
  </si>
  <si>
    <t>charlenec@heartbutteschool.com</t>
  </si>
  <si>
    <t>4063382200</t>
  </si>
  <si>
    <t>Hellgate Middle School 6-8</t>
  </si>
  <si>
    <t>HGTSD</t>
  </si>
  <si>
    <t>Missoula</t>
  </si>
  <si>
    <t>Becky</t>
  </si>
  <si>
    <t>Mosbacher</t>
  </si>
  <si>
    <t>bmosbacher@hellgate.k12.mt.us</t>
  </si>
  <si>
    <t>4067212452</t>
  </si>
  <si>
    <t>HGEL3</t>
  </si>
  <si>
    <t>Hellgate Intermediate School 3-5</t>
  </si>
  <si>
    <t>Debra</t>
  </si>
  <si>
    <t>Westrom</t>
  </si>
  <si>
    <t>dwestrom@hellgate.k12.mt.us</t>
  </si>
  <si>
    <t>4065496109</t>
  </si>
  <si>
    <t>HGEL2</t>
  </si>
  <si>
    <t>Hellgate Elementary School K-2</t>
  </si>
  <si>
    <t>Linda</t>
  </si>
  <si>
    <t>Watts</t>
  </si>
  <si>
    <t>lwatts@hellgate.k12.mt.us</t>
  </si>
  <si>
    <t>4067212160</t>
  </si>
  <si>
    <t>HGEL1</t>
  </si>
  <si>
    <t>Skyview High School Library</t>
  </si>
  <si>
    <t>HKY</t>
  </si>
  <si>
    <t>Karen</t>
  </si>
  <si>
    <t>Mayhall</t>
  </si>
  <si>
    <t>mayhallk@billingsschools.org</t>
  </si>
  <si>
    <t>4062815287</t>
  </si>
  <si>
    <t>Whitehall K-12 Library</t>
  </si>
  <si>
    <t>HW@</t>
  </si>
  <si>
    <t>Whitehall</t>
  </si>
  <si>
    <t>Harper</t>
  </si>
  <si>
    <t>hharper@whitehallmt.org</t>
  </si>
  <si>
    <t>4062873862</t>
  </si>
  <si>
    <t>WHITEK12</t>
  </si>
  <si>
    <t>St Ignatius School-Community Library</t>
  </si>
  <si>
    <t>I8G</t>
  </si>
  <si>
    <t>Saint Ignatius</t>
  </si>
  <si>
    <t>Daniel</t>
  </si>
  <si>
    <t>Thompson</t>
  </si>
  <si>
    <t>dthompson@stignatiusschools.org</t>
  </si>
  <si>
    <t>4067453811</t>
  </si>
  <si>
    <t>MISSION</t>
  </si>
  <si>
    <t>Joliet Public Library</t>
  </si>
  <si>
    <t>Joliet</t>
  </si>
  <si>
    <t>Debbie</t>
  </si>
  <si>
    <t>Hronek</t>
  </si>
  <si>
    <t>jolietlib@yahoo.com</t>
  </si>
  <si>
    <t>4069623013</t>
  </si>
  <si>
    <t>JOLIET</t>
  </si>
  <si>
    <t>Will James Middle School Library</t>
  </si>
  <si>
    <t>J9Y</t>
  </si>
  <si>
    <t>Doles</t>
  </si>
  <si>
    <t>dolesa@billings.k12.mt.us</t>
  </si>
  <si>
    <t>4062816100</t>
  </si>
  <si>
    <t>Jordan Public Schools</t>
  </si>
  <si>
    <t>JRDNP</t>
  </si>
  <si>
    <t>Jordan</t>
  </si>
  <si>
    <t>Sagebrush</t>
  </si>
  <si>
    <t>Gibbs</t>
  </si>
  <si>
    <t>Academy Director</t>
  </si>
  <si>
    <t>kgibbs@jordanpublicschools.org</t>
  </si>
  <si>
    <t>4065572259</t>
  </si>
  <si>
    <t>L3Z</t>
  </si>
  <si>
    <t>4067282400</t>
  </si>
  <si>
    <t>Rebecca</t>
  </si>
  <si>
    <t>Missoula County Public Schools</t>
  </si>
  <si>
    <t>Systems Administrator</t>
  </si>
  <si>
    <t>danderson@mcps.k12.mt.us</t>
  </si>
  <si>
    <t>MCPS-DIST</t>
  </si>
  <si>
    <t>Sidney</t>
  </si>
  <si>
    <t>Carnegie Public Library</t>
  </si>
  <si>
    <t>L6T</t>
  </si>
  <si>
    <t>Big Timber</t>
  </si>
  <si>
    <t>Kate</t>
  </si>
  <si>
    <t>Lewis</t>
  </si>
  <si>
    <t>kateinbigt@gmail.com</t>
  </si>
  <si>
    <t>4069325608</t>
  </si>
  <si>
    <t>CPL</t>
  </si>
  <si>
    <t>Laurel Public Library</t>
  </si>
  <si>
    <t>L8L</t>
  </si>
  <si>
    <t>Laurel</t>
  </si>
  <si>
    <t>Schmidt</t>
  </si>
  <si>
    <t>laurelpl@mtlib.org</t>
  </si>
  <si>
    <t>4066284961</t>
  </si>
  <si>
    <t>LAUREL</t>
  </si>
  <si>
    <t>Lewis and Clark Library East Helena Branch</t>
  </si>
  <si>
    <t>LCEVB</t>
  </si>
  <si>
    <t>East Helena</t>
  </si>
  <si>
    <t>Potter</t>
  </si>
  <si>
    <t>dpotter@lclibrary.org</t>
  </si>
  <si>
    <t>4062275750</t>
  </si>
  <si>
    <t>Lewis and Clark Middle School</t>
  </si>
  <si>
    <t>LEQ</t>
  </si>
  <si>
    <t>Elizabeth</t>
  </si>
  <si>
    <t>Waddington</t>
  </si>
  <si>
    <t>waddingtone@billingsschools.org</t>
  </si>
  <si>
    <t>4062815916</t>
  </si>
  <si>
    <t>Lolo School and Community Library</t>
  </si>
  <si>
    <t>LOYJL</t>
  </si>
  <si>
    <t>Lolo</t>
  </si>
  <si>
    <t>Liesel</t>
  </si>
  <si>
    <t>Loveridge</t>
  </si>
  <si>
    <t>liesell@lolo.k12.mt.us</t>
  </si>
  <si>
    <t>4062736686</t>
  </si>
  <si>
    <t>LOLO</t>
  </si>
  <si>
    <t>Lewis and Clark Library Lincoln Branch</t>
  </si>
  <si>
    <t>LQN</t>
  </si>
  <si>
    <t>Lincoln</t>
  </si>
  <si>
    <t>Sherri</t>
  </si>
  <si>
    <t>Wood</t>
  </si>
  <si>
    <t>swood@lclibrary.org</t>
  </si>
  <si>
    <t>4063624300</t>
  </si>
  <si>
    <t>Lone Rock Elementary School</t>
  </si>
  <si>
    <t>Stevensville</t>
  </si>
  <si>
    <t>Jan</t>
  </si>
  <si>
    <t>Burgess</t>
  </si>
  <si>
    <t>jburgess@lonerockschool.org</t>
  </si>
  <si>
    <t>4067773314</t>
  </si>
  <si>
    <t>Livingston-Park County Public Library</t>
  </si>
  <si>
    <t>LVQ</t>
  </si>
  <si>
    <t>Livingston</t>
  </si>
  <si>
    <t>Tammy</t>
  </si>
  <si>
    <t>Brawn</t>
  </si>
  <si>
    <t>tammy@livingstonpubliclibrary.org</t>
  </si>
  <si>
    <t>4062220862</t>
  </si>
  <si>
    <t>Alberton Branch Library</t>
  </si>
  <si>
    <t>MCPAB</t>
  </si>
  <si>
    <t>Danna</t>
  </si>
  <si>
    <t>Fitzwilliams</t>
  </si>
  <si>
    <t>alb3005@blackfoot.net</t>
  </si>
  <si>
    <t>4067223372</t>
  </si>
  <si>
    <t>ALBERTON</t>
  </si>
  <si>
    <t>Missoula International School</t>
  </si>
  <si>
    <t>MISMT</t>
  </si>
  <si>
    <t>Bovard</t>
  </si>
  <si>
    <t>library@mismt.org</t>
  </si>
  <si>
    <t>4065429924</t>
  </si>
  <si>
    <t>MSLAINTL</t>
  </si>
  <si>
    <t>Glacier High School Library</t>
  </si>
  <si>
    <t>MNGHS</t>
  </si>
  <si>
    <t>Kalispell</t>
  </si>
  <si>
    <t>Lisa</t>
  </si>
  <si>
    <t>Lykins</t>
  </si>
  <si>
    <t>lykinsl@sd5.k12.mt.us</t>
  </si>
  <si>
    <t>4067588370</t>
  </si>
  <si>
    <t>Montana State Genealogical Society Library</t>
  </si>
  <si>
    <t>MSGES</t>
  </si>
  <si>
    <t>dkhuck@aol.com</t>
  </si>
  <si>
    <t>4064471690</t>
  </si>
  <si>
    <t>MT-GEN</t>
  </si>
  <si>
    <t>Montana Bible College Library</t>
  </si>
  <si>
    <t>MTBCL</t>
  </si>
  <si>
    <t>Bozeman</t>
  </si>
  <si>
    <t>Micah</t>
  </si>
  <si>
    <t>Forsythe</t>
  </si>
  <si>
    <t>library@montanabiblecollege.com</t>
  </si>
  <si>
    <t>4065567215</t>
  </si>
  <si>
    <t>MT-BIBLE</t>
  </si>
  <si>
    <t>Box Elder Public Schools</t>
  </si>
  <si>
    <t>MTBEP</t>
  </si>
  <si>
    <t>Box Elder</t>
  </si>
  <si>
    <t>Jacqueline</t>
  </si>
  <si>
    <t>Hanson</t>
  </si>
  <si>
    <t>jlhanson@boxelder.k12.mt.us</t>
  </si>
  <si>
    <t>4063524195</t>
  </si>
  <si>
    <t>Jack and Sallie Corette Library</t>
  </si>
  <si>
    <t>MTC</t>
  </si>
  <si>
    <t>Christian</t>
  </si>
  <si>
    <t>Frazza</t>
  </si>
  <si>
    <t>cfrazza@carroll.edu</t>
  </si>
  <si>
    <t>4064474340</t>
  </si>
  <si>
    <t>Dorothy Asbjornson Community Library</t>
  </si>
  <si>
    <t>MTDAC</t>
  </si>
  <si>
    <t>Winifred</t>
  </si>
  <si>
    <t>Poertner</t>
  </si>
  <si>
    <t>winilibr@mtintouch.net</t>
  </si>
  <si>
    <t>4064625425</t>
  </si>
  <si>
    <t>Darby Elementary School Library</t>
  </si>
  <si>
    <t>MTDAR</t>
  </si>
  <si>
    <t>Janie</t>
  </si>
  <si>
    <t>Vogt</t>
  </si>
  <si>
    <t>jvogt@darby.k12.mt.us</t>
  </si>
  <si>
    <t>4068213643</t>
  </si>
  <si>
    <t>DARBYK6</t>
  </si>
  <si>
    <t>Darby MS and HS Library</t>
  </si>
  <si>
    <t>4068213252</t>
  </si>
  <si>
    <t>DARBYHS</t>
  </si>
  <si>
    <t>Dodson Branch Library</t>
  </si>
  <si>
    <t>MTDBL</t>
  </si>
  <si>
    <t>Dodson</t>
  </si>
  <si>
    <t>Barbara</t>
  </si>
  <si>
    <t>Haubrich</t>
  </si>
  <si>
    <t>4066542407</t>
  </si>
  <si>
    <t>Denton Public Library</t>
  </si>
  <si>
    <t>MTDEN</t>
  </si>
  <si>
    <t>Denton</t>
  </si>
  <si>
    <t>Jesika</t>
  </si>
  <si>
    <t>Frehse</t>
  </si>
  <si>
    <t>dentonpl@itstriangle.com</t>
  </si>
  <si>
    <t>4065672571</t>
  </si>
  <si>
    <t>East Glacier Park Branch Library</t>
  </si>
  <si>
    <t>MTEGP</t>
  </si>
  <si>
    <t>East Glacier Park</t>
  </si>
  <si>
    <t>Maureen and Mike Mansfield Library</t>
  </si>
  <si>
    <t>MTG</t>
  </si>
  <si>
    <t>Shali</t>
  </si>
  <si>
    <t>Zhang</t>
  </si>
  <si>
    <t>Dean of Libraries</t>
  </si>
  <si>
    <t>shali.zhang@mso.umt.edu</t>
  </si>
  <si>
    <t>4062436800</t>
  </si>
  <si>
    <t>Geraldine Branch Library</t>
  </si>
  <si>
    <t>MTGBL</t>
  </si>
  <si>
    <t>Geraldine</t>
  </si>
  <si>
    <t>Sheila</t>
  </si>
  <si>
    <t>Burke</t>
  </si>
  <si>
    <t>geraldinebranchlibrary@yahoo.com</t>
  </si>
  <si>
    <t>4067374331</t>
  </si>
  <si>
    <t>Browning Branch Library</t>
  </si>
  <si>
    <t>MTGBR</t>
  </si>
  <si>
    <t>Browning</t>
  </si>
  <si>
    <t>Kathy</t>
  </si>
  <si>
    <t>McDaniel</t>
  </si>
  <si>
    <t>browninglibrary59417@yahoo.com</t>
  </si>
  <si>
    <t>4063387105</t>
  </si>
  <si>
    <t>GCL-BR</t>
  </si>
  <si>
    <t>Galata Elementary School</t>
  </si>
  <si>
    <t>MTGES</t>
  </si>
  <si>
    <t>Galata</t>
  </si>
  <si>
    <t>Emmylou</t>
  </si>
  <si>
    <t>Supervising Teacher/Librarian</t>
  </si>
  <si>
    <t>gophers@northerntel.net</t>
  </si>
  <si>
    <t>4064322123</t>
  </si>
  <si>
    <t>GALATA</t>
  </si>
  <si>
    <t>North Star High School</t>
  </si>
  <si>
    <t>MTGIL</t>
  </si>
  <si>
    <t>Rudyard</t>
  </si>
  <si>
    <t>Kay</t>
  </si>
  <si>
    <t>Jorgenson</t>
  </si>
  <si>
    <t>kjorgenson@northstar.k12.mt.us</t>
  </si>
  <si>
    <t>4063554481</t>
  </si>
  <si>
    <t>Hobson Community Library</t>
  </si>
  <si>
    <t>MTHCL</t>
  </si>
  <si>
    <t>Hobson</t>
  </si>
  <si>
    <t>Jeanne</t>
  </si>
  <si>
    <t>Lillegard</t>
  </si>
  <si>
    <t>jbclibrary@mtintouch.net</t>
  </si>
  <si>
    <t>4064235453</t>
  </si>
  <si>
    <t>JB-HOB</t>
  </si>
  <si>
    <t>Hamilton Middle School</t>
  </si>
  <si>
    <t>MTHMS</t>
  </si>
  <si>
    <t>Hamilton</t>
  </si>
  <si>
    <t>Kristi</t>
  </si>
  <si>
    <t>Rodriguez</t>
  </si>
  <si>
    <t>rodriguezk@hsd3.org</t>
  </si>
  <si>
    <t>4063632121</t>
  </si>
  <si>
    <t>Highwood School Community Library</t>
  </si>
  <si>
    <t>MTHWD</t>
  </si>
  <si>
    <t>Highwood</t>
  </si>
  <si>
    <t>Dawson</t>
  </si>
  <si>
    <t>highwoodbranchlibrary@gmail.com</t>
  </si>
  <si>
    <t>4067332058</t>
  </si>
  <si>
    <t>HIGHWOOD</t>
  </si>
  <si>
    <t>Montana Historical Society Research Center</t>
  </si>
  <si>
    <t>MTL</t>
  </si>
  <si>
    <t>Molly</t>
  </si>
  <si>
    <t>Kruckenberg</t>
  </si>
  <si>
    <t>mkruckenberg@mt.gov</t>
  </si>
  <si>
    <t>4064442681</t>
  </si>
  <si>
    <t>MT-HIST</t>
  </si>
  <si>
    <t>Lima School District #12</t>
  </si>
  <si>
    <t>MTLSD</t>
  </si>
  <si>
    <t>Lima</t>
  </si>
  <si>
    <t>Ann</t>
  </si>
  <si>
    <t>Congdon</t>
  </si>
  <si>
    <t>acongdon@lima.k12.mt.us</t>
  </si>
  <si>
    <t>4062763571</t>
  </si>
  <si>
    <t>LIMA</t>
  </si>
  <si>
    <t>Manhattan Community School Library</t>
  </si>
  <si>
    <t>MTMCM</t>
  </si>
  <si>
    <t>Manhattan</t>
  </si>
  <si>
    <t>Kari</t>
  </si>
  <si>
    <t>Eliason</t>
  </si>
  <si>
    <t>keliason@manhattan.k12.mt.us</t>
  </si>
  <si>
    <t>4062843341</t>
  </si>
  <si>
    <t>MANHATTAN</t>
  </si>
  <si>
    <t>Manhattan Elementary School K-8</t>
  </si>
  <si>
    <t>MTMPS</t>
  </si>
  <si>
    <t>Doug</t>
  </si>
  <si>
    <t>O&amp;#039;Brien</t>
  </si>
  <si>
    <t>dobrien@manhattan.k12.mt.us</t>
  </si>
  <si>
    <t>4062843250</t>
  </si>
  <si>
    <t>MAN-K8</t>
  </si>
  <si>
    <t>Moore Public Library</t>
  </si>
  <si>
    <t>MTMRE</t>
  </si>
  <si>
    <t>Moore</t>
  </si>
  <si>
    <t>Sunny</t>
  </si>
  <si>
    <t>Delong</t>
  </si>
  <si>
    <t>moorelib2002@yahoo.com</t>
  </si>
  <si>
    <t>4063742364</t>
  </si>
  <si>
    <t>Montana Public Service Commission Library</t>
  </si>
  <si>
    <t>MTMTP</t>
  </si>
  <si>
    <t>Judy</t>
  </si>
  <si>
    <t>Scheier</t>
  </si>
  <si>
    <t>Assistant Commission Secretary</t>
  </si>
  <si>
    <t>juscheier@mt.gov</t>
  </si>
  <si>
    <t>4064446199</t>
  </si>
  <si>
    <t>MT-PSC</t>
  </si>
  <si>
    <t>Montana City School</t>
  </si>
  <si>
    <t>MTNJL</t>
  </si>
  <si>
    <t>Stephanie</t>
  </si>
  <si>
    <t>Heggen</t>
  </si>
  <si>
    <t>sheggen@metnet.mt.gov</t>
  </si>
  <si>
    <t>4064426779</t>
  </si>
  <si>
    <t>Poplar City Library</t>
  </si>
  <si>
    <t>MTPOP</t>
  </si>
  <si>
    <t>Poplar</t>
  </si>
  <si>
    <t>Jackie</t>
  </si>
  <si>
    <t>Hagadone</t>
  </si>
  <si>
    <t>poplar@nemont.net</t>
  </si>
  <si>
    <t>4067683749</t>
  </si>
  <si>
    <t>RCL-POP</t>
  </si>
  <si>
    <t>Power Public School Library</t>
  </si>
  <si>
    <t>MTPOW</t>
  </si>
  <si>
    <t>Power</t>
  </si>
  <si>
    <t>Melody</t>
  </si>
  <si>
    <t>Lee</t>
  </si>
  <si>
    <t>mlee@power.k12.mt.us</t>
  </si>
  <si>
    <t>4064632251</t>
  </si>
  <si>
    <t>POWER</t>
  </si>
  <si>
    <t>Froid Branch Library</t>
  </si>
  <si>
    <t>MTRCL</t>
  </si>
  <si>
    <t>Sheri</t>
  </si>
  <si>
    <t>Harvey</t>
  </si>
  <si>
    <t>froidlibrary@yahoo.com</t>
  </si>
  <si>
    <t>4067662492</t>
  </si>
  <si>
    <t>RCL-FR</t>
  </si>
  <si>
    <t>Culbertson Public Library</t>
  </si>
  <si>
    <t>MTRCP</t>
  </si>
  <si>
    <t>Culbertson</t>
  </si>
  <si>
    <t>Beth</t>
  </si>
  <si>
    <t>Hekkel</t>
  </si>
  <si>
    <t>culbertsonpubliclibrary@yahoo.com</t>
  </si>
  <si>
    <t>4067875275</t>
  </si>
  <si>
    <t>RCL-CUL</t>
  </si>
  <si>
    <t>State Law Library of Montana</t>
  </si>
  <si>
    <t>MTS</t>
  </si>
  <si>
    <t>Mecklenberg Jackson</t>
  </si>
  <si>
    <t>lisameckjack@gmail.com</t>
  </si>
  <si>
    <t>4064443660</t>
  </si>
  <si>
    <t>MT-LAW</t>
  </si>
  <si>
    <t>Simms High School Library</t>
  </si>
  <si>
    <t>MTSIM</t>
  </si>
  <si>
    <t>Simms</t>
  </si>
  <si>
    <t>B. Kate</t>
  </si>
  <si>
    <t>VassarGeise</t>
  </si>
  <si>
    <t>kvassar@srvs.k12.mt.us</t>
  </si>
  <si>
    <t>4062645110</t>
  </si>
  <si>
    <t>SIMMS</t>
  </si>
  <si>
    <t>Fort Shaw Elementary School Library</t>
  </si>
  <si>
    <t>Fort Shaw</t>
  </si>
  <si>
    <t>4062645651</t>
  </si>
  <si>
    <t>FTSHAW</t>
  </si>
  <si>
    <t>MTSPA</t>
  </si>
  <si>
    <t>Bruce</t>
  </si>
  <si>
    <t>Newell</t>
  </si>
  <si>
    <t>bruce.newell@gmail.com</t>
  </si>
  <si>
    <t>4064425643</t>
  </si>
  <si>
    <t>Summit Preparatory School</t>
  </si>
  <si>
    <t>MTSUM</t>
  </si>
  <si>
    <t>Babcock</t>
  </si>
  <si>
    <t>kbabcock@summitprepschool.org</t>
  </si>
  <si>
    <t>4067588100</t>
  </si>
  <si>
    <t>SUMMIT</t>
  </si>
  <si>
    <t>North Toole County Library</t>
  </si>
  <si>
    <t>MTTCL</t>
  </si>
  <si>
    <t>Sunburst</t>
  </si>
  <si>
    <t>MaryJo</t>
  </si>
  <si>
    <t>Aschim</t>
  </si>
  <si>
    <t>sunblib@northerntel.net</t>
  </si>
  <si>
    <t>4069376980</t>
  </si>
  <si>
    <t>Whitefish Community Library</t>
  </si>
  <si>
    <t>MTWCL</t>
  </si>
  <si>
    <t>Whitefish</t>
  </si>
  <si>
    <t>Joey</t>
  </si>
  <si>
    <t>Kositzky</t>
  </si>
  <si>
    <t>joeyk@whitefishlibrary.org</t>
  </si>
  <si>
    <t>4068629914</t>
  </si>
  <si>
    <t>WCL</t>
  </si>
  <si>
    <t>MZB</t>
  </si>
  <si>
    <t>Kammerer</t>
  </si>
  <si>
    <t>Information Services Manager</t>
  </si>
  <si>
    <t>jkammerer@mt.gov</t>
  </si>
  <si>
    <t>4064443115</t>
  </si>
  <si>
    <t>Montana State Library</t>
  </si>
  <si>
    <t>James</t>
  </si>
  <si>
    <t>MSL</t>
  </si>
  <si>
    <t>MZC</t>
  </si>
  <si>
    <t>Marion</t>
  </si>
  <si>
    <t>Flathead County Library System</t>
  </si>
  <si>
    <t>Kim</t>
  </si>
  <si>
    <t>Crowley</t>
  </si>
  <si>
    <t>kcrowley@flathead.mt.gov</t>
  </si>
  <si>
    <t>4067585821</t>
  </si>
  <si>
    <t>FCL-MAIN</t>
  </si>
  <si>
    <t>University of Great Falls Library</t>
  </si>
  <si>
    <t>MZD</t>
  </si>
  <si>
    <t>Great Falls</t>
  </si>
  <si>
    <t>Oliver</t>
  </si>
  <si>
    <t>Pflug</t>
  </si>
  <si>
    <t>opflug01@ugf.edu</t>
  </si>
  <si>
    <t>4067915315</t>
  </si>
  <si>
    <t>Butte-Silver Bow Public Library</t>
  </si>
  <si>
    <t>MZE</t>
  </si>
  <si>
    <t>Butte</t>
  </si>
  <si>
    <t>Miller</t>
  </si>
  <si>
    <t>lmiller@buttepubliclibrary.info</t>
  </si>
  <si>
    <t>4067233361</t>
  </si>
  <si>
    <t>Montana State University Library</t>
  </si>
  <si>
    <t>MZF</t>
  </si>
  <si>
    <t>Brian</t>
  </si>
  <si>
    <t>Rossmann</t>
  </si>
  <si>
    <t>Associate Dean of Libraries</t>
  </si>
  <si>
    <t>brossmann@montana.edu</t>
  </si>
  <si>
    <t>4069943119</t>
  </si>
  <si>
    <t>Bozeman Public Library</t>
  </si>
  <si>
    <t>MZG</t>
  </si>
  <si>
    <t>Gregory</t>
  </si>
  <si>
    <t>sgregory@bozeman.net</t>
  </si>
  <si>
    <t>4065822402</t>
  </si>
  <si>
    <t>BOZEMAN</t>
  </si>
  <si>
    <t>Lewis and Clark Library</t>
  </si>
  <si>
    <t>MZI</t>
  </si>
  <si>
    <t>Hart</t>
  </si>
  <si>
    <t>jhart@lclibrary.org</t>
  </si>
  <si>
    <t>Montana Tech Library</t>
  </si>
  <si>
    <t>MZJ</t>
  </si>
  <si>
    <t>St. Clair</t>
  </si>
  <si>
    <t>astclair@mtech.edu</t>
  </si>
  <si>
    <t>4064964281</t>
  </si>
  <si>
    <t>UM Western - Carson Library</t>
  </si>
  <si>
    <t>MZK</t>
  </si>
  <si>
    <t>Dillon</t>
  </si>
  <si>
    <t>Michael</t>
  </si>
  <si>
    <t>Schulz</t>
  </si>
  <si>
    <t>m_schulz@umwestern.edu</t>
  </si>
  <si>
    <t>4066837495</t>
  </si>
  <si>
    <t>Orchard Elementary School</t>
  </si>
  <si>
    <t>OYE</t>
  </si>
  <si>
    <t>Karry</t>
  </si>
  <si>
    <t>Woodard</t>
  </si>
  <si>
    <t>woodardk@billingsschools.org</t>
  </si>
  <si>
    <t>4062816677</t>
  </si>
  <si>
    <t>Cottonwood Union Library</t>
  </si>
  <si>
    <t>P#R</t>
  </si>
  <si>
    <t>Institutional</t>
  </si>
  <si>
    <t>Deer Lodge</t>
  </si>
  <si>
    <t>lmurphy2@mt.gov</t>
  </si>
  <si>
    <t>4068461320</t>
  </si>
  <si>
    <t>Sheridan Public Library</t>
  </si>
  <si>
    <t>P@T</t>
  </si>
  <si>
    <t>Sheridan</t>
  </si>
  <si>
    <t>William</t>
  </si>
  <si>
    <t>Talbott</t>
  </si>
  <si>
    <t>shrplib@3rivers.net</t>
  </si>
  <si>
    <t>4068425770</t>
  </si>
  <si>
    <t>SHERIDAN</t>
  </si>
  <si>
    <t>Poly Drive Elementary School</t>
  </si>
  <si>
    <t>P6Y</t>
  </si>
  <si>
    <t>Kelli</t>
  </si>
  <si>
    <t>Delaney</t>
  </si>
  <si>
    <t>delaneyk@billings.k12.mt.us</t>
  </si>
  <si>
    <t>4062816562</t>
  </si>
  <si>
    <t>Ponderosa Elementary School</t>
  </si>
  <si>
    <t>P8D</t>
  </si>
  <si>
    <t>Robin</t>
  </si>
  <si>
    <t>Byford</t>
  </si>
  <si>
    <t>byfordr@billings.k12.mt.us</t>
  </si>
  <si>
    <t>4062816218</t>
  </si>
  <si>
    <t>Powell County High School Library</t>
  </si>
  <si>
    <t>PCHSL</t>
  </si>
  <si>
    <t>rduncan@pchs.dl.k12.mt.us</t>
  </si>
  <si>
    <t>4068462757</t>
  </si>
  <si>
    <t>Saco Branch Library</t>
  </si>
  <si>
    <t>PHLSC</t>
  </si>
  <si>
    <t>Saco</t>
  </si>
  <si>
    <t>Esther</t>
  </si>
  <si>
    <t>Brosseau</t>
  </si>
  <si>
    <t>Pine Hills School Library</t>
  </si>
  <si>
    <t>PINEH</t>
  </si>
  <si>
    <t>Miles City</t>
  </si>
  <si>
    <t>rschmidt@mt.gov</t>
  </si>
  <si>
    <t>4062332216</t>
  </si>
  <si>
    <t>PINE</t>
  </si>
  <si>
    <t>Fairfield Public Schools</t>
  </si>
  <si>
    <t>RFR</t>
  </si>
  <si>
    <t>Fairfield</t>
  </si>
  <si>
    <t>Bremer</t>
  </si>
  <si>
    <t>dbremer@fairfield.k12.mt.us</t>
  </si>
  <si>
    <t>4064672528</t>
  </si>
  <si>
    <t>Sweet Grass County High School Library</t>
  </si>
  <si>
    <t>RGR</t>
  </si>
  <si>
    <t>Gardner</t>
  </si>
  <si>
    <t>rjeegardner@yahoo.com</t>
  </si>
  <si>
    <t>4069325993</t>
  </si>
  <si>
    <t>SGHS</t>
  </si>
  <si>
    <t>Castle Rock Middle School</t>
  </si>
  <si>
    <t>RKQ</t>
  </si>
  <si>
    <t>Kathi</t>
  </si>
  <si>
    <t>Hoyt</t>
  </si>
  <si>
    <t>hoytk@billingsschools.org</t>
  </si>
  <si>
    <t>4062815800</t>
  </si>
  <si>
    <t>Opheim Community Library</t>
  </si>
  <si>
    <t>ROK</t>
  </si>
  <si>
    <t>Opheim</t>
  </si>
  <si>
    <t>Terry</t>
  </si>
  <si>
    <t>Risa</t>
  </si>
  <si>
    <t>trisa@ohsvikings.org</t>
  </si>
  <si>
    <t>4067623213</t>
  </si>
  <si>
    <t>Ronan High School</t>
  </si>
  <si>
    <t>RONAN</t>
  </si>
  <si>
    <t>Ronan</t>
  </si>
  <si>
    <t>Heather</t>
  </si>
  <si>
    <t>Holmlund</t>
  </si>
  <si>
    <t>heather.holmlund@ronank12.edu</t>
  </si>
  <si>
    <t>4066763390</t>
  </si>
  <si>
    <t>Rose Park Elementary School</t>
  </si>
  <si>
    <t>RPK</t>
  </si>
  <si>
    <t>Leah</t>
  </si>
  <si>
    <t>Carr</t>
  </si>
  <si>
    <t>carrl@billingsschools.org</t>
  </si>
  <si>
    <t>4062816219</t>
  </si>
  <si>
    <t>Beaverhead County High School</t>
  </si>
  <si>
    <t>RXU</t>
  </si>
  <si>
    <t>Cindy</t>
  </si>
  <si>
    <t>Bennett</t>
  </si>
  <si>
    <t>cbennett@bchsmt.com</t>
  </si>
  <si>
    <t>4066832361</t>
  </si>
  <si>
    <t>Clinton Elementary School</t>
  </si>
  <si>
    <t>RZC</t>
  </si>
  <si>
    <t>Clinton</t>
  </si>
  <si>
    <t>Marilyn Yvonne</t>
  </si>
  <si>
    <t>Richie</t>
  </si>
  <si>
    <t>mrichie@clintoncougars.com</t>
  </si>
  <si>
    <t>4068253113</t>
  </si>
  <si>
    <t>CLINTON</t>
  </si>
  <si>
    <t>Riverside Middle School</t>
  </si>
  <si>
    <t>RZQ</t>
  </si>
  <si>
    <t>Nickoloff</t>
  </si>
  <si>
    <t>nickoloffj@billings.k12.mt.us</t>
  </si>
  <si>
    <t>4062816013</t>
  </si>
  <si>
    <t>Donna</t>
  </si>
  <si>
    <t>St Labre Indian Catholic School Library</t>
  </si>
  <si>
    <t>STLBR</t>
  </si>
  <si>
    <t>Dan</t>
  </si>
  <si>
    <t>dburke@stlabre.org</t>
  </si>
  <si>
    <t>4067844500</t>
  </si>
  <si>
    <t>St. Regis School and Community Library</t>
  </si>
  <si>
    <t>STRGS</t>
  </si>
  <si>
    <t>Saint Regis</t>
  </si>
  <si>
    <t>McLinden</t>
  </si>
  <si>
    <t>lindamc@stregis.k12.mt.us</t>
  </si>
  <si>
    <t>4066492427</t>
  </si>
  <si>
    <t>Twin Bridges Public Library</t>
  </si>
  <si>
    <t>T#B</t>
  </si>
  <si>
    <t>Twin Bridges</t>
  </si>
  <si>
    <t>Betty</t>
  </si>
  <si>
    <t>Humbert</t>
  </si>
  <si>
    <t>twin@3rivers.net</t>
  </si>
  <si>
    <t>4066845416</t>
  </si>
  <si>
    <t>TWIN</t>
  </si>
  <si>
    <t>Target Range Public Schools Library</t>
  </si>
  <si>
    <t>TARGE</t>
  </si>
  <si>
    <t>Brennan</t>
  </si>
  <si>
    <t>lisa.brennan@target.k12.mt.us</t>
  </si>
  <si>
    <t>4065499239</t>
  </si>
  <si>
    <t>TARGET</t>
  </si>
  <si>
    <t>Thompson Falls Elementary School Library</t>
  </si>
  <si>
    <t>TFESL</t>
  </si>
  <si>
    <t>Thompson Falls</t>
  </si>
  <si>
    <t>Chestnut</t>
  </si>
  <si>
    <t>bchestnut@blackfoot.net</t>
  </si>
  <si>
    <t>4068273592</t>
  </si>
  <si>
    <t>TFEL</t>
  </si>
  <si>
    <t>Thompson Falls Junior High School Library</t>
  </si>
  <si>
    <t>TFJHS</t>
  </si>
  <si>
    <t>4068273593</t>
  </si>
  <si>
    <t>TFMS</t>
  </si>
  <si>
    <t>Montana Academy</t>
  </si>
  <si>
    <t>TGM</t>
  </si>
  <si>
    <t>Connie</t>
  </si>
  <si>
    <t>Jones</t>
  </si>
  <si>
    <t>conniej@montanaacademy.com</t>
  </si>
  <si>
    <t>4068582339</t>
  </si>
  <si>
    <t>MT-ACAD</t>
  </si>
  <si>
    <t>Thompson-Hickman County Library</t>
  </si>
  <si>
    <t>THV</t>
  </si>
  <si>
    <t>Virginia City</t>
  </si>
  <si>
    <t>Jack</t>
  </si>
  <si>
    <t>Albrecht</t>
  </si>
  <si>
    <t>vclibry@3rivers.net</t>
  </si>
  <si>
    <t>4068435346</t>
  </si>
  <si>
    <t>THOM-HICK</t>
  </si>
  <si>
    <t>UJA</t>
  </si>
  <si>
    <t>4066578258</t>
  </si>
  <si>
    <t>Billings Public Library</t>
  </si>
  <si>
    <t>Bill</t>
  </si>
  <si>
    <t>Cochran</t>
  </si>
  <si>
    <t>cochranb@ci.billings.mt.us</t>
  </si>
  <si>
    <t>PARMLY</t>
  </si>
  <si>
    <t>West Yellowstone Public Library</t>
  </si>
  <si>
    <t>Y35</t>
  </si>
  <si>
    <t>McPherson</t>
  </si>
  <si>
    <t>brucemcph@aol.com</t>
  </si>
  <si>
    <t>4066469017</t>
  </si>
  <si>
    <t>YELLOW</t>
  </si>
  <si>
    <t>Whitehall Community Library</t>
  </si>
  <si>
    <t>Y36</t>
  </si>
  <si>
    <t>Worth</t>
  </si>
  <si>
    <t>dworth@mtlib.org</t>
  </si>
  <si>
    <t>4062873763</t>
  </si>
  <si>
    <t>WHITEHALL</t>
  </si>
  <si>
    <t>Y38</t>
  </si>
  <si>
    <t>Honore</t>
  </si>
  <si>
    <t>Bray</t>
  </si>
  <si>
    <t>hbray@missoula.lib.mt.us</t>
  </si>
  <si>
    <t>Missoula Public Library</t>
  </si>
  <si>
    <t>4067212665</t>
  </si>
  <si>
    <t>MSLA-MAIN</t>
  </si>
  <si>
    <t>Learning Center @ St. Patrick Hospital</t>
  </si>
  <si>
    <t>Y39</t>
  </si>
  <si>
    <t>Dana</t>
  </si>
  <si>
    <t>Kopp</t>
  </si>
  <si>
    <t>dkopp@saintpatrick.org</t>
  </si>
  <si>
    <t>4063295710</t>
  </si>
  <si>
    <t>William J. Jameson Law Library</t>
  </si>
  <si>
    <t>Y42</t>
  </si>
  <si>
    <t>Stacey</t>
  </si>
  <si>
    <t>Gordon</t>
  </si>
  <si>
    <t>stacey.gordon@umontana.edu</t>
  </si>
  <si>
    <t>4062432699</t>
  </si>
  <si>
    <t>Drummond School &amp; Community Library</t>
  </si>
  <si>
    <t>Y44</t>
  </si>
  <si>
    <t>Drummond</t>
  </si>
  <si>
    <t>Oberweiser</t>
  </si>
  <si>
    <t>librarydhs@blackfoot.net</t>
  </si>
  <si>
    <t>4062883700</t>
  </si>
  <si>
    <t>DRUMMOND</t>
  </si>
  <si>
    <t>Rocky Mountain Laboratories Library</t>
  </si>
  <si>
    <t>Y45</t>
  </si>
  <si>
    <t>Martha</t>
  </si>
  <si>
    <t>Thayer</t>
  </si>
  <si>
    <t>mthayer@niaid.nih.gov</t>
  </si>
  <si>
    <t>4063639212</t>
  </si>
  <si>
    <t>Bitterroot Public Library</t>
  </si>
  <si>
    <t>Y46</t>
  </si>
  <si>
    <t>Trista</t>
  </si>
  <si>
    <t>Smith</t>
  </si>
  <si>
    <t>director@bitterrootpubliclibrary.org</t>
  </si>
  <si>
    <t>4063631670</t>
  </si>
  <si>
    <t>BITTERROOT</t>
  </si>
  <si>
    <t>Preston Hot Springs Town-County Library</t>
  </si>
  <si>
    <t>Y52</t>
  </si>
  <si>
    <t>Hot Springs</t>
  </si>
  <si>
    <t>Kimberly</t>
  </si>
  <si>
    <t>Brooks</t>
  </si>
  <si>
    <t>prestonhotspringslibrary@yahoo.com</t>
  </si>
  <si>
    <t>4067413491</t>
  </si>
  <si>
    <t>Noxon School K-12</t>
  </si>
  <si>
    <t>Y53</t>
  </si>
  <si>
    <t>Noxon</t>
  </si>
  <si>
    <t>Rhonda</t>
  </si>
  <si>
    <t>Horner</t>
  </si>
  <si>
    <t>rhondacarolhorner@yahoo.com</t>
  </si>
  <si>
    <t>4068472442</t>
  </si>
  <si>
    <t>NOXON</t>
  </si>
  <si>
    <t>Y54</t>
  </si>
  <si>
    <t>Pablo</t>
  </si>
  <si>
    <t>Fred</t>
  </si>
  <si>
    <t>Noel</t>
  </si>
  <si>
    <t>fred_noel@skc.edu</t>
  </si>
  <si>
    <t>4062754875</t>
  </si>
  <si>
    <t>Philipsburg Public Library</t>
  </si>
  <si>
    <t>Y56</t>
  </si>
  <si>
    <t>Philipsburg</t>
  </si>
  <si>
    <t>McCann</t>
  </si>
  <si>
    <t>phl5030@blackfoot.net</t>
  </si>
  <si>
    <t>4068595030</t>
  </si>
  <si>
    <t>PHLP</t>
  </si>
  <si>
    <t>Plains  Public Library District</t>
  </si>
  <si>
    <t>Y57</t>
  </si>
  <si>
    <t>Plains</t>
  </si>
  <si>
    <t>Carrie</t>
  </si>
  <si>
    <t>Terrell</t>
  </si>
  <si>
    <t>cterrell@mtlib.org</t>
  </si>
  <si>
    <t>4068263101</t>
  </si>
  <si>
    <t>PLAINS</t>
  </si>
  <si>
    <t>Plains School Library K-12</t>
  </si>
  <si>
    <t>Y58</t>
  </si>
  <si>
    <t>Seth</t>
  </si>
  <si>
    <t>Pettit</t>
  </si>
  <si>
    <t>sethpettit@blackfoot.net</t>
  </si>
  <si>
    <t>4068268600</t>
  </si>
  <si>
    <t>PLAINSK12</t>
  </si>
  <si>
    <t>North Lake County Public Library</t>
  </si>
  <si>
    <t>Y59</t>
  </si>
  <si>
    <t>Polson</t>
  </si>
  <si>
    <t>Trosper</t>
  </si>
  <si>
    <t>mtrosper@polson.lib.mt.us</t>
  </si>
  <si>
    <t>4068838225</t>
  </si>
  <si>
    <t>POLSON</t>
  </si>
  <si>
    <t>Ronan Library District</t>
  </si>
  <si>
    <t>Y62</t>
  </si>
  <si>
    <t>Michelle</t>
  </si>
  <si>
    <t>Fenger</t>
  </si>
  <si>
    <t>ronancitylibrary@gmail.com</t>
  </si>
  <si>
    <t>4066763682</t>
  </si>
  <si>
    <t>North Valley Public Library</t>
  </si>
  <si>
    <t>Y64</t>
  </si>
  <si>
    <t>Renee</t>
  </si>
  <si>
    <t>McGrath</t>
  </si>
  <si>
    <t>Acting Director</t>
  </si>
  <si>
    <t>reneemcgrath@northvalleylibrary.org</t>
  </si>
  <si>
    <t>4067775061</t>
  </si>
  <si>
    <t>NVPL</t>
  </si>
  <si>
    <t>Mineral County Public Library</t>
  </si>
  <si>
    <t>Y65</t>
  </si>
  <si>
    <t>Superior</t>
  </si>
  <si>
    <t>Guna</t>
  </si>
  <si>
    <t>Chaberek</t>
  </si>
  <si>
    <t>mcpl@blackfoot.net</t>
  </si>
  <si>
    <t>4068223563</t>
  </si>
  <si>
    <t>MINERAL</t>
  </si>
  <si>
    <t>Thompson Falls Public Library</t>
  </si>
  <si>
    <t>Y66</t>
  </si>
  <si>
    <t>Lynne</t>
  </si>
  <si>
    <t>Kersten</t>
  </si>
  <si>
    <t>tflibrary@blackfoot.net</t>
  </si>
  <si>
    <t>4068273547</t>
  </si>
  <si>
    <t>TFPL</t>
  </si>
  <si>
    <t>Thompson Falls High School</t>
  </si>
  <si>
    <t>Y67</t>
  </si>
  <si>
    <t>4068273561</t>
  </si>
  <si>
    <t>TFHS</t>
  </si>
  <si>
    <t>Flathead High School</t>
  </si>
  <si>
    <t>Y69</t>
  </si>
  <si>
    <t>Aarica</t>
  </si>
  <si>
    <t>Phillips</t>
  </si>
  <si>
    <t>phillipsa@sd5.k12.mt.us</t>
  </si>
  <si>
    <t>4067513493</t>
  </si>
  <si>
    <t>Flathead Valley Community College Library</t>
  </si>
  <si>
    <t>Y72</t>
  </si>
  <si>
    <t>Ober</t>
  </si>
  <si>
    <t>mober@fvcc.edu</t>
  </si>
  <si>
    <t>4067563856</t>
  </si>
  <si>
    <t>FVCC</t>
  </si>
  <si>
    <t>Kalispell Regional Medical Center Medical Library</t>
  </si>
  <si>
    <t>Y73</t>
  </si>
  <si>
    <t>Heidi Sue</t>
  </si>
  <si>
    <t>Adams</t>
  </si>
  <si>
    <t>Medical Librarian</t>
  </si>
  <si>
    <t>hadams@krmc.org</t>
  </si>
  <si>
    <t>4067521739</t>
  </si>
  <si>
    <t>KAL-HOSP</t>
  </si>
  <si>
    <t>Lincoln County High School</t>
  </si>
  <si>
    <t>Y76</t>
  </si>
  <si>
    <t>Eureka</t>
  </si>
  <si>
    <t>Evelyn</t>
  </si>
  <si>
    <t>Bergstrom</t>
  </si>
  <si>
    <t>ebergstrom@teameureka.net</t>
  </si>
  <si>
    <t>4062975725</t>
  </si>
  <si>
    <t>LCHS</t>
  </si>
  <si>
    <t>Libby Elementary School</t>
  </si>
  <si>
    <t>Y78</t>
  </si>
  <si>
    <t>Libby</t>
  </si>
  <si>
    <t>Erickson</t>
  </si>
  <si>
    <t>ericksond@libbyschools.org</t>
  </si>
  <si>
    <t>4062932763</t>
  </si>
  <si>
    <t>LIBBYEL</t>
  </si>
  <si>
    <t>Libby MIddle/High School Library</t>
  </si>
  <si>
    <t>Y82</t>
  </si>
  <si>
    <t>Marlene</t>
  </si>
  <si>
    <t>Kelsch</t>
  </si>
  <si>
    <t>lhslibrary@libbyschools.org</t>
  </si>
  <si>
    <t>4062938802</t>
  </si>
  <si>
    <t>LIBBYHS</t>
  </si>
  <si>
    <t>Y83</t>
  </si>
  <si>
    <t>Troy</t>
  </si>
  <si>
    <t>Lincoln County Public Libraries</t>
  </si>
  <si>
    <t>Richard</t>
  </si>
  <si>
    <t>Ball</t>
  </si>
  <si>
    <t>rball@lincolncountylibraries.com</t>
  </si>
  <si>
    <t>4062932778</t>
  </si>
  <si>
    <t>LCL-LIB</t>
  </si>
  <si>
    <t>Troy K-12 Library</t>
  </si>
  <si>
    <t>Y89</t>
  </si>
  <si>
    <t>Kayleen</t>
  </si>
  <si>
    <t>Randall</t>
  </si>
  <si>
    <t>mtlibrarian.65@gmail.com</t>
  </si>
  <si>
    <t>4062954520</t>
  </si>
  <si>
    <t>Whitefish High School Library</t>
  </si>
  <si>
    <t>Y94</t>
  </si>
  <si>
    <t>Kohnstamm</t>
  </si>
  <si>
    <t>kohnstammd@wfps.k12.mt.us</t>
  </si>
  <si>
    <t>4068628600</t>
  </si>
  <si>
    <t>Stillwater County Library</t>
  </si>
  <si>
    <t>YFV</t>
  </si>
  <si>
    <t>Della</t>
  </si>
  <si>
    <t>Haverland</t>
  </si>
  <si>
    <t>slibrary@mtlib.org</t>
  </si>
  <si>
    <t>4063225009</t>
  </si>
  <si>
    <t>SWCL</t>
  </si>
  <si>
    <t>Little Big Horn College Library</t>
  </si>
  <si>
    <t>YFW</t>
  </si>
  <si>
    <t>Crow Agency</t>
  </si>
  <si>
    <t>Tim</t>
  </si>
  <si>
    <t>Bernardis</t>
  </si>
  <si>
    <t>tim@lbhc.edu</t>
  </si>
  <si>
    <t>4066383123</t>
  </si>
  <si>
    <t>Gardiner Public Schools</t>
  </si>
  <si>
    <t>YFX</t>
  </si>
  <si>
    <t>Gardiner</t>
  </si>
  <si>
    <t>Carmen</t>
  </si>
  <si>
    <t>Harbach</t>
  </si>
  <si>
    <t>Library Specialist</t>
  </si>
  <si>
    <t>Carmen@Gardiner.org</t>
  </si>
  <si>
    <t>4068487563</t>
  </si>
  <si>
    <t>Big Horn County Public Library</t>
  </si>
  <si>
    <t>YFY</t>
  </si>
  <si>
    <t>Hardin</t>
  </si>
  <si>
    <t>Eric</t>
  </si>
  <si>
    <t>Halverson</t>
  </si>
  <si>
    <t>ehalverson@co.bighorn.mt.us</t>
  </si>
  <si>
    <t>4066651808</t>
  </si>
  <si>
    <t>BHC</t>
  </si>
  <si>
    <t>Dr. John Woodenlegs Memorial Library</t>
  </si>
  <si>
    <t>YFZ</t>
  </si>
  <si>
    <t>Lame Deer</t>
  </si>
  <si>
    <t>Joan</t>
  </si>
  <si>
    <t>Hantz</t>
  </si>
  <si>
    <t>jhantz@cdkc.edu</t>
  </si>
  <si>
    <t>4064778293</t>
  </si>
  <si>
    <t>Park High School Library</t>
  </si>
  <si>
    <t>YGV</t>
  </si>
  <si>
    <t>Lende</t>
  </si>
  <si>
    <t>klende@livingston.k12.mt.us</t>
  </si>
  <si>
    <t>4062220448</t>
  </si>
  <si>
    <t>PARKHS</t>
  </si>
  <si>
    <t>Red Lodge Carnegie Library</t>
  </si>
  <si>
    <t>YGZ</t>
  </si>
  <si>
    <t>Red Lodge</t>
  </si>
  <si>
    <t>Jodie</t>
  </si>
  <si>
    <t>rlibrary@bresnan.net</t>
  </si>
  <si>
    <t>4064461905</t>
  </si>
  <si>
    <t>REDLODGE</t>
  </si>
  <si>
    <t>Roundup Central Elementary School</t>
  </si>
  <si>
    <t>YHW</t>
  </si>
  <si>
    <t>Roundup</t>
  </si>
  <si>
    <t>Coultas</t>
  </si>
  <si>
    <t>nancycoultas@roundup.k12.mt.us</t>
  </si>
  <si>
    <t>4063231512</t>
  </si>
  <si>
    <t>Roundup School-Community Library</t>
  </si>
  <si>
    <t>YHX</t>
  </si>
  <si>
    <t>Dale</t>
  </si>
  <si>
    <t>Alger</t>
  </si>
  <si>
    <t>dalealger@roundup.k12.mt.us</t>
  </si>
  <si>
    <t>4063231802</t>
  </si>
  <si>
    <t>ROUNDUP</t>
  </si>
  <si>
    <t>Petroleum County School-Community Library</t>
  </si>
  <si>
    <t>YHY</t>
  </si>
  <si>
    <t>Winnett</t>
  </si>
  <si>
    <t>Freburg</t>
  </si>
  <si>
    <t>pcclibrary@midrivers.com</t>
  </si>
  <si>
    <t>4064292451</t>
  </si>
  <si>
    <t>PCL</t>
  </si>
  <si>
    <t>PLUK Library</t>
  </si>
  <si>
    <t>YIU</t>
  </si>
  <si>
    <t>Wolfe</t>
  </si>
  <si>
    <t>libby.wolfe@pluk.org</t>
  </si>
  <si>
    <t>8887732189</t>
  </si>
  <si>
    <t>PLUK</t>
  </si>
  <si>
    <t>Billings Clinic Medical Library</t>
  </si>
  <si>
    <t>YLX</t>
  </si>
  <si>
    <t>Victoria</t>
  </si>
  <si>
    <t>Koch</t>
  </si>
  <si>
    <t>vbauerkoch@billingsclinic.org</t>
  </si>
  <si>
    <t>4062382226</t>
  </si>
  <si>
    <t>BCML</t>
  </si>
  <si>
    <t>Roosevelt County Library</t>
  </si>
  <si>
    <t>YLZ</t>
  </si>
  <si>
    <t>Wolf Point</t>
  </si>
  <si>
    <t>Hayes</t>
  </si>
  <si>
    <t>read@nemont.net</t>
  </si>
  <si>
    <t>4066532411</t>
  </si>
  <si>
    <t>RCL-MAIN</t>
  </si>
  <si>
    <t>George McCone Memorial County Library</t>
  </si>
  <si>
    <t>YMR</t>
  </si>
  <si>
    <t>Circle</t>
  </si>
  <si>
    <t>Emmie</t>
  </si>
  <si>
    <t>Loberg</t>
  </si>
  <si>
    <t>mcl@midrivers.com</t>
  </si>
  <si>
    <t>4064852350</t>
  </si>
  <si>
    <t>MCCONE</t>
  </si>
  <si>
    <t>Glasgow City-County Library</t>
  </si>
  <si>
    <t>YMW</t>
  </si>
  <si>
    <t>Glasgow</t>
  </si>
  <si>
    <t>Emily</t>
  </si>
  <si>
    <t>Wilson</t>
  </si>
  <si>
    <t>gccl@nemont.net</t>
  </si>
  <si>
    <t>4062282731</t>
  </si>
  <si>
    <t>GLASGOW</t>
  </si>
  <si>
    <t>Sheridan County Library</t>
  </si>
  <si>
    <t>YMZ</t>
  </si>
  <si>
    <t>Plentywood</t>
  </si>
  <si>
    <t>slee@co.sheridan.mt.us</t>
  </si>
  <si>
    <t>4067652317</t>
  </si>
  <si>
    <t>PWOOD</t>
  </si>
  <si>
    <t>Fort Peck Tribal Library</t>
  </si>
  <si>
    <t>YNQ</t>
  </si>
  <si>
    <t>Anita</t>
  </si>
  <si>
    <t>Scheetz</t>
  </si>
  <si>
    <t>ascheetz@fpcc.edu</t>
  </si>
  <si>
    <t>4067686340</t>
  </si>
  <si>
    <t>FPCC</t>
  </si>
  <si>
    <t>Daniels County Library</t>
  </si>
  <si>
    <t>YNS</t>
  </si>
  <si>
    <t>Scobey</t>
  </si>
  <si>
    <t>Machart</t>
  </si>
  <si>
    <t>marbev@nemont.net</t>
  </si>
  <si>
    <t>4064875502</t>
  </si>
  <si>
    <t>Sidney High School Library</t>
  </si>
  <si>
    <t>YNV</t>
  </si>
  <si>
    <t>dhart@sidney.k12.mt.us</t>
  </si>
  <si>
    <t>4064335364</t>
  </si>
  <si>
    <t>Sidney-Richland County Library</t>
  </si>
  <si>
    <t>YNW</t>
  </si>
  <si>
    <t>Cotter</t>
  </si>
  <si>
    <t>hcotter@richland.org</t>
  </si>
  <si>
    <t>4064331917</t>
  </si>
  <si>
    <t>SIDNEY</t>
  </si>
  <si>
    <t>Judson H. Flower Jr. Library</t>
  </si>
  <si>
    <t>YNX</t>
  </si>
  <si>
    <t>Rutherford</t>
  </si>
  <si>
    <t>rutherforda@milescc.edu</t>
  </si>
  <si>
    <t>4068746196</t>
  </si>
  <si>
    <t>MCC</t>
  </si>
  <si>
    <t>Miles City Public Library</t>
  </si>
  <si>
    <t>YNZ</t>
  </si>
  <si>
    <t>Sonja</t>
  </si>
  <si>
    <t>Woods</t>
  </si>
  <si>
    <t>mcpl@midrivers.com</t>
  </si>
  <si>
    <t>4062341496</t>
  </si>
  <si>
    <t>MCPL</t>
  </si>
  <si>
    <t>Longfellow Library</t>
  </si>
  <si>
    <t>YOT</t>
  </si>
  <si>
    <t>Baker</t>
  </si>
  <si>
    <t>Library Aide</t>
  </si>
  <si>
    <t>moores@baker.k12.mt.us</t>
  </si>
  <si>
    <t>4067782022</t>
  </si>
  <si>
    <t>BAKERLG</t>
  </si>
  <si>
    <t>Lincoln School</t>
  </si>
  <si>
    <t>BAKERLC</t>
  </si>
  <si>
    <t>Baker Middle / High School Library</t>
  </si>
  <si>
    <t>Van Gorden</t>
  </si>
  <si>
    <t>vangordend@baker.k12.mt.us</t>
  </si>
  <si>
    <t>4067783329</t>
  </si>
  <si>
    <t>BAKERHS</t>
  </si>
  <si>
    <t>Fallon County Library</t>
  </si>
  <si>
    <t>YOV</t>
  </si>
  <si>
    <t>Vera</t>
  </si>
  <si>
    <t>Abrams</t>
  </si>
  <si>
    <t>FallonCountyLibrary@gmail.com</t>
  </si>
  <si>
    <t>4067787160</t>
  </si>
  <si>
    <t>FALLON</t>
  </si>
  <si>
    <t>Henry A Malley Memorial Library</t>
  </si>
  <si>
    <t>YOY</t>
  </si>
  <si>
    <t>Broadus</t>
  </si>
  <si>
    <t>Stuver</t>
  </si>
  <si>
    <t>broaduslibrary@rangeweb.net</t>
  </si>
  <si>
    <t>4064362812</t>
  </si>
  <si>
    <t>BROADUS</t>
  </si>
  <si>
    <t>Bicentennial Library of Colstrip</t>
  </si>
  <si>
    <t>YPK</t>
  </si>
  <si>
    <t>Colstrip</t>
  </si>
  <si>
    <t>MaryKay</t>
  </si>
  <si>
    <t>Bullard</t>
  </si>
  <si>
    <t>colstriplibrarymk@gmail.com</t>
  </si>
  <si>
    <t>4067483040</t>
  </si>
  <si>
    <t>BLC</t>
  </si>
  <si>
    <t>Ekalaka Public Library</t>
  </si>
  <si>
    <t>YPN</t>
  </si>
  <si>
    <t>Ekalaka</t>
  </si>
  <si>
    <t>epl@midrivers.com</t>
  </si>
  <si>
    <t>4067756336</t>
  </si>
  <si>
    <t>EPL</t>
  </si>
  <si>
    <t>Rosebud County Library</t>
  </si>
  <si>
    <t>YPQ</t>
  </si>
  <si>
    <t>Forsyth</t>
  </si>
  <si>
    <t>Cheryl</t>
  </si>
  <si>
    <t>Heser</t>
  </si>
  <si>
    <t>RosebudDirector@gmail.com</t>
  </si>
  <si>
    <t>4063467561</t>
  </si>
  <si>
    <t>ROSEBUD</t>
  </si>
  <si>
    <t>Jane Carey Memorial Library</t>
  </si>
  <si>
    <t>YPS</t>
  </si>
  <si>
    <t>Glendive</t>
  </si>
  <si>
    <t>Todd</t>
  </si>
  <si>
    <t>Knispel</t>
  </si>
  <si>
    <t>knispelt@dawson.edu</t>
  </si>
  <si>
    <t>4063779414</t>
  </si>
  <si>
    <t>Dawson County High School Media Center</t>
  </si>
  <si>
    <t>YPT</t>
  </si>
  <si>
    <t>Shaide</t>
  </si>
  <si>
    <t>shaidek@glendiveschools.org</t>
  </si>
  <si>
    <t>4063775265</t>
  </si>
  <si>
    <t>Glendive Public Library</t>
  </si>
  <si>
    <t>YQP</t>
  </si>
  <si>
    <t>Dawn</t>
  </si>
  <si>
    <t>Kingstad</t>
  </si>
  <si>
    <t>booksrus@midrivers.com</t>
  </si>
  <si>
    <t>4063773633</t>
  </si>
  <si>
    <t>GPL</t>
  </si>
  <si>
    <t>Garfield County Library</t>
  </si>
  <si>
    <t>YQQ</t>
  </si>
  <si>
    <t>LeeAnn</t>
  </si>
  <si>
    <t>Mercer</t>
  </si>
  <si>
    <t>garflibr@midrivers.com</t>
  </si>
  <si>
    <t>4065572297</t>
  </si>
  <si>
    <t>Prairie County Library</t>
  </si>
  <si>
    <t>YQS</t>
  </si>
  <si>
    <t>Rolane</t>
  </si>
  <si>
    <t>Christofferson</t>
  </si>
  <si>
    <t>rolane@midrivers.com</t>
  </si>
  <si>
    <t>4066355546</t>
  </si>
  <si>
    <t>PRAIRIE</t>
  </si>
  <si>
    <t>Wibaux Public Library</t>
  </si>
  <si>
    <t>YQT</t>
  </si>
  <si>
    <t>Wibaux</t>
  </si>
  <si>
    <t>Quinn</t>
  </si>
  <si>
    <t>jquinn@mtlib.org</t>
  </si>
  <si>
    <t>4067962452</t>
  </si>
  <si>
    <t>WIBAUX</t>
  </si>
  <si>
    <t>Great Falls Public Library</t>
  </si>
  <si>
    <t>YQV</t>
  </si>
  <si>
    <t>Mora</t>
  </si>
  <si>
    <t>kmora@greatfallslibrary.org</t>
  </si>
  <si>
    <t>4064530349</t>
  </si>
  <si>
    <t>Great Falls College MSU Weaver Library</t>
  </si>
  <si>
    <t>YQY</t>
  </si>
  <si>
    <t>Wight</t>
  </si>
  <si>
    <t>laura.wight@gfcmsu.edu</t>
  </si>
  <si>
    <t>4067714398</t>
  </si>
  <si>
    <t>Medicine Spring Library</t>
  </si>
  <si>
    <t>YQZ</t>
  </si>
  <si>
    <t>Ginny</t>
  </si>
  <si>
    <t>Weeks</t>
  </si>
  <si>
    <t>gweeks@bfcc.edu</t>
  </si>
  <si>
    <t>4063385411</t>
  </si>
  <si>
    <t>Browning High School Library</t>
  </si>
  <si>
    <t>YRV</t>
  </si>
  <si>
    <t>Teresa</t>
  </si>
  <si>
    <t>Gilham</t>
  </si>
  <si>
    <t>teresag@bps.k12.mt.us</t>
  </si>
  <si>
    <t>4063382745</t>
  </si>
  <si>
    <t>Wedsworth Memorial Library</t>
  </si>
  <si>
    <t>YRX</t>
  </si>
  <si>
    <t>Cascade</t>
  </si>
  <si>
    <t>Royan</t>
  </si>
  <si>
    <t>wedsworth.library@gmail.com</t>
  </si>
  <si>
    <t>4064682848</t>
  </si>
  <si>
    <t>Choteau/Teton Public Library</t>
  </si>
  <si>
    <t>YUV</t>
  </si>
  <si>
    <t>Choteau</t>
  </si>
  <si>
    <t>Marsha</t>
  </si>
  <si>
    <t>Hinch</t>
  </si>
  <si>
    <t>cpl@3rivers.net</t>
  </si>
  <si>
    <t>4064662052</t>
  </si>
  <si>
    <t>Conrad Public Library</t>
  </si>
  <si>
    <t>YUX</t>
  </si>
  <si>
    <t>Conrad</t>
  </si>
  <si>
    <t>Carolyn</t>
  </si>
  <si>
    <t>Donath</t>
  </si>
  <si>
    <t>conrdlib@3rivers.net</t>
  </si>
  <si>
    <t>4062715751</t>
  </si>
  <si>
    <t>Chouteau County Library</t>
  </si>
  <si>
    <t>YVQ</t>
  </si>
  <si>
    <t>Fort Benton</t>
  </si>
  <si>
    <t>Wellman</t>
  </si>
  <si>
    <t>fblibrary@mtintouch.net</t>
  </si>
  <si>
    <t>4066225222</t>
  </si>
  <si>
    <t>Lewistown Public Library</t>
  </si>
  <si>
    <t>YVT</t>
  </si>
  <si>
    <t>Lewistown</t>
  </si>
  <si>
    <t>KellyAnne</t>
  </si>
  <si>
    <t>lpldirector@lewistownlibrary.org</t>
  </si>
  <si>
    <t>4065385212</t>
  </si>
  <si>
    <t>LPL</t>
  </si>
  <si>
    <t>Toole County Library</t>
  </si>
  <si>
    <t>YVU</t>
  </si>
  <si>
    <t>Shelby</t>
  </si>
  <si>
    <t>Heidi</t>
  </si>
  <si>
    <t>Alford</t>
  </si>
  <si>
    <t>toolelib@yahoo.com</t>
  </si>
  <si>
    <t>4064248345</t>
  </si>
  <si>
    <t>Judith Basin County Free Library</t>
  </si>
  <si>
    <t>YVV</t>
  </si>
  <si>
    <t>Stanford</t>
  </si>
  <si>
    <t>4065662277</t>
  </si>
  <si>
    <t>JB-STAN</t>
  </si>
  <si>
    <t>Valier Public Library</t>
  </si>
  <si>
    <t>YVW</t>
  </si>
  <si>
    <t>Valier</t>
  </si>
  <si>
    <t>Cathy</t>
  </si>
  <si>
    <t>Brandvold</t>
  </si>
  <si>
    <t>valpubl@3rivers.net</t>
  </si>
  <si>
    <t>4062793366</t>
  </si>
  <si>
    <t>VALIER</t>
  </si>
  <si>
    <t>Havre High School</t>
  </si>
  <si>
    <t>YVY</t>
  </si>
  <si>
    <t>Kathryn</t>
  </si>
  <si>
    <t>Holt</t>
  </si>
  <si>
    <t>holtk@havre.k12.mt.us</t>
  </si>
  <si>
    <t>4062656731</t>
  </si>
  <si>
    <t>HAVREHS</t>
  </si>
  <si>
    <t>Havre-Hill County Library</t>
  </si>
  <si>
    <t>YVZ</t>
  </si>
  <si>
    <t>Rawn</t>
  </si>
  <si>
    <t>library@havrehill.org</t>
  </si>
  <si>
    <t>4062652123</t>
  </si>
  <si>
    <t>HAVRE</t>
  </si>
  <si>
    <t>Highland Park Early Primary Schools</t>
  </si>
  <si>
    <t>YWN</t>
  </si>
  <si>
    <t>ShirLee</t>
  </si>
  <si>
    <t>Perrodin</t>
  </si>
  <si>
    <t>perrodins@havre.k12.mt.us</t>
  </si>
  <si>
    <t>4062655554</t>
  </si>
  <si>
    <t>HPPS</t>
  </si>
  <si>
    <t>Lincoln-McKinley Primary School</t>
  </si>
  <si>
    <t>YWQ</t>
  </si>
  <si>
    <t>Williams</t>
  </si>
  <si>
    <t>williamsb@havre.k12.mt.us</t>
  </si>
  <si>
    <t>4062659619</t>
  </si>
  <si>
    <t>LMPS</t>
  </si>
  <si>
    <t>Vande Bogart Library</t>
  </si>
  <si>
    <t>YWR</t>
  </si>
  <si>
    <t>Gist</t>
  </si>
  <si>
    <t>gist@msun.edu</t>
  </si>
  <si>
    <t>4062653706</t>
  </si>
  <si>
    <t>Sunnyside Intermediate School Library</t>
  </si>
  <si>
    <t>YWT</t>
  </si>
  <si>
    <t>Lorraine</t>
  </si>
  <si>
    <t>donl@havre.k12.mt.us</t>
  </si>
  <si>
    <t>4062659671</t>
  </si>
  <si>
    <t>SSIS</t>
  </si>
  <si>
    <t>Stone Child College Library</t>
  </si>
  <si>
    <t>YWW</t>
  </si>
  <si>
    <t>Helen</t>
  </si>
  <si>
    <t>Windy Boy</t>
  </si>
  <si>
    <t>scc_librarian@yahoo.com</t>
  </si>
  <si>
    <t>4063954875</t>
  </si>
  <si>
    <t>SCCL</t>
  </si>
  <si>
    <t>Liberty County Library</t>
  </si>
  <si>
    <t>YWX</t>
  </si>
  <si>
    <t>Chester</t>
  </si>
  <si>
    <t>libertycountylibrary@hotmail.com</t>
  </si>
  <si>
    <t>4067595445</t>
  </si>
  <si>
    <t>LIBERTY</t>
  </si>
  <si>
    <t>Blaine County Library</t>
  </si>
  <si>
    <t>YWZ</t>
  </si>
  <si>
    <t>Chinook</t>
  </si>
  <si>
    <t>Valerie</t>
  </si>
  <si>
    <t>Frank</t>
  </si>
  <si>
    <t>blcolib@itstriangle.com</t>
  </si>
  <si>
    <t>4063572932</t>
  </si>
  <si>
    <t>BLAINE</t>
  </si>
  <si>
    <t>Aaniiih Nakoda College Library</t>
  </si>
  <si>
    <t>YXP</t>
  </si>
  <si>
    <t>Harlem</t>
  </si>
  <si>
    <t>Eva</t>
  </si>
  <si>
    <t>English</t>
  </si>
  <si>
    <t>evaenglish@yahoo.com</t>
  </si>
  <si>
    <t>4063532607</t>
  </si>
  <si>
    <t>FBCL</t>
  </si>
  <si>
    <t>Harlem Public Library</t>
  </si>
  <si>
    <t>YXQ</t>
  </si>
  <si>
    <t>Colleen</t>
  </si>
  <si>
    <t>Brommer</t>
  </si>
  <si>
    <t>harlemlib@live.com</t>
  </si>
  <si>
    <t>4063532712</t>
  </si>
  <si>
    <t>HARLEM</t>
  </si>
  <si>
    <t>Phillips County Library</t>
  </si>
  <si>
    <t>YXS</t>
  </si>
  <si>
    <t>Malta</t>
  </si>
  <si>
    <t>Janeen</t>
  </si>
  <si>
    <t>Brookie</t>
  </si>
  <si>
    <t>philibr@itstriangle.com</t>
  </si>
  <si>
    <t>Helena College Library</t>
  </si>
  <si>
    <t>YXV</t>
  </si>
  <si>
    <t>Dubbe</t>
  </si>
  <si>
    <t>della.dubbe@umhelena.edu</t>
  </si>
  <si>
    <t>4064476943</t>
  </si>
  <si>
    <t>Shodair Childrens Hospital Professional Library</t>
  </si>
  <si>
    <t>YYJ</t>
  </si>
  <si>
    <t>Marjorie</t>
  </si>
  <si>
    <t>MCNellis</t>
  </si>
  <si>
    <t>Library Staff Member</t>
  </si>
  <si>
    <t>mmcnellis@shodair.org</t>
  </si>
  <si>
    <t>4064447518</t>
  </si>
  <si>
    <t>Broadwater School and Community Library</t>
  </si>
  <si>
    <t>YYK</t>
  </si>
  <si>
    <t>Townsend</t>
  </si>
  <si>
    <t>Angela</t>
  </si>
  <si>
    <t>Giono</t>
  </si>
  <si>
    <t>agiono@townsend.k12.mt.us</t>
  </si>
  <si>
    <t>4062665060</t>
  </si>
  <si>
    <t>Meagher County/City Library</t>
  </si>
  <si>
    <t>YYL</t>
  </si>
  <si>
    <t>White Sulphur Springs</t>
  </si>
  <si>
    <t>4065472250</t>
  </si>
  <si>
    <t>MEAGHER</t>
  </si>
  <si>
    <t>Hearst Free Library</t>
  </si>
  <si>
    <t>YZR</t>
  </si>
  <si>
    <t>Anaconda</t>
  </si>
  <si>
    <t>Mitchell</t>
  </si>
  <si>
    <t>Grady</t>
  </si>
  <si>
    <t>mgrady@mtlib.org</t>
  </si>
  <si>
    <t>4065636932</t>
  </si>
  <si>
    <t>HFL</t>
  </si>
  <si>
    <t>Belgrade Community Library</t>
  </si>
  <si>
    <t>YZS</t>
  </si>
  <si>
    <t>Belgrade</t>
  </si>
  <si>
    <t>Gale</t>
  </si>
  <si>
    <t>Bacon</t>
  </si>
  <si>
    <t>gbacon@mtlib.org</t>
  </si>
  <si>
    <t>4063884346</t>
  </si>
  <si>
    <t>BELGRADE</t>
  </si>
  <si>
    <t>William K. Kohrs Memorial Library</t>
  </si>
  <si>
    <t>YZU</t>
  </si>
  <si>
    <t>Grieshaber</t>
  </si>
  <si>
    <t>wkkohrs@yahoo.com</t>
  </si>
  <si>
    <t>4068462622</t>
  </si>
  <si>
    <t>Dillon Public Library</t>
  </si>
  <si>
    <t>YZV</t>
  </si>
  <si>
    <t>Marie</t>
  </si>
  <si>
    <t>Habener</t>
  </si>
  <si>
    <t>mhabener@bresnan.net</t>
  </si>
  <si>
    <t>4066834544</t>
  </si>
  <si>
    <t>DILLON</t>
  </si>
  <si>
    <t>Montana Office of Public Instruction Resource Center</t>
  </si>
  <si>
    <t>YZX</t>
  </si>
  <si>
    <t>Cheri</t>
  </si>
  <si>
    <t>Bergeron</t>
  </si>
  <si>
    <t>cbergeron@mt.gov</t>
  </si>
  <si>
    <t>4064442082</t>
  </si>
  <si>
    <t>MT-OPI</t>
  </si>
  <si>
    <t>Madison Valley Public Library</t>
  </si>
  <si>
    <t>YZY</t>
  </si>
  <si>
    <t>Ennis</t>
  </si>
  <si>
    <t>Knack</t>
  </si>
  <si>
    <t>ennislib@3rivers.net</t>
  </si>
  <si>
    <t>4066827244</t>
  </si>
  <si>
    <t>MADISON</t>
  </si>
  <si>
    <t>YZZ</t>
  </si>
  <si>
    <t>Warm Springs</t>
  </si>
  <si>
    <t>Ferguson</t>
  </si>
  <si>
    <t>teferguson@mt.gov</t>
  </si>
  <si>
    <t>4066937133</t>
  </si>
  <si>
    <t>Benedict</t>
  </si>
  <si>
    <t>crawlinalong@gmail.com</t>
  </si>
  <si>
    <t>Holdings</t>
  </si>
  <si>
    <t>H8Q</t>
  </si>
  <si>
    <t>J9L</t>
  </si>
  <si>
    <t>LRQ</t>
  </si>
  <si>
    <t>MTLNB</t>
  </si>
  <si>
    <t>MTLFB</t>
  </si>
  <si>
    <t>D'Arcy McNickle Library</t>
  </si>
  <si>
    <t>St Paul's United Methodist Church</t>
  </si>
  <si>
    <t>Patients Library</t>
  </si>
  <si>
    <t>User Records</t>
  </si>
  <si>
    <t>Spring 25</t>
  </si>
  <si>
    <t>Split Holdings</t>
  </si>
  <si>
    <t>%</t>
  </si>
  <si>
    <t>FY2015</t>
  </si>
  <si>
    <t>Delta</t>
  </si>
  <si>
    <t>These Top Largest libraries were selected through two criteria.  They had either greater than 10,000 User Records or greater than 50,000 OCLC holdings.</t>
  </si>
  <si>
    <t>% of All user Records</t>
  </si>
  <si>
    <t>% of Total OCLC Holdings</t>
  </si>
  <si>
    <t>Total to be collected from ALL Libraries:</t>
  </si>
  <si>
    <t>Total to be collected from Top Largest Libraries:</t>
  </si>
  <si>
    <t>To calculate the amount to be collected from these Top Largest libraries we determined the percentage of ALL Libraries' User Records and OCLC Holdings that these Top Largest libraries represented and used those percentages, with equal weighting, as the multiplier against the total that needs to be collected from ALL libraries.</t>
  </si>
  <si>
    <t>To be collected from Top Largest Libraries:</t>
  </si>
  <si>
    <t>Weights:</t>
  </si>
  <si>
    <t>To be collected from ALL Libraries:</t>
  </si>
  <si>
    <t>To be collected from All Other Libraries: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</si>
</sst>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164" formatCode="\$#,##0.00;\(\$#,##0.00\)"/>
    <numFmt numFmtId="165" formatCode="0.000000%"/>
    <numFmt numFmtId="166" formatCode="&quot;$&quot;#,##0"/>
  </numFmts>
  <fonts count="7" x14ac:knownFonts="1">
    <font>
      <sz val="11"/>
      <color theme="1"/>
      <name val="Calibri"/>
      <family val="2"/>
      <scheme val="minor"/>
    </font>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name val="Calibri"/>
      <family val="2"/>
      <scheme val="minor"/>
    </font>
    <font>
      <sz val="11"/>
      <name val="Calibri"/>
      <family val="2"/>
      <scheme val="minor"/>
    </font>
  </fonts>
  <fills count="11">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9" tint="0.39997558519241921"/>
        <bgColor indexed="64"/>
      </patternFill>
    </fill>
    <fill>
      <patternFill patternType="solid">
        <fgColor theme="0"/>
        <bgColor indexed="64"/>
      </patternFill>
    </fill>
    <fill>
      <patternFill patternType="solid">
        <fgColor theme="9" tint="0.39997558519241921"/>
        <bgColor rgb="FF000000"/>
      </patternFill>
    </fill>
    <fill>
      <patternFill patternType="solid">
        <fgColor theme="0" tint="-0.249977111117893"/>
        <bgColor indexed="64"/>
      </patternFill>
    </fill>
    <fill>
      <patternFill patternType="solid">
        <fgColor theme="0" tint="-0.249977111117893"/>
        <bgColor rgb="FFC0C0C0"/>
      </patternFill>
    </fill>
  </fills>
  <borders count="2">
    <border>
      <left/>
      <right/>
      <top/>
      <bottom/>
      <diagonal/>
    </border>
    <border>
      <left/>
      <right/>
      <top/>
      <bottom style="thin">
        <color indexed="64"/>
      </bottom>
      <diagonal/>
    </border>
  </borders>
  <cellStyleXfs count="3">
    <xf numFmtId="0" fontId="0" fillId="0" borderId="0"/>
    <xf numFmtId="0" fontId="1" fillId="5" borderId="0"/>
    <xf numFmtId="0" fontId="1" fillId="5" borderId="0"/>
  </cellStyleXfs>
  <cellXfs count="88">
    <xf numFmtId="0" fontId="0" fillId="0" borderId="0" xfId="0"/>
    <xf numFmtId="0" fontId="3" fillId="2" borderId="0" xfId="0" applyFont="1" applyFill="1" applyBorder="1" applyAlignment="1" applyProtection="1">
      <alignment horizontal="right" vertical="center" wrapText="1"/>
    </xf>
    <xf numFmtId="0" fontId="3" fillId="3" borderId="0" xfId="0" applyFont="1" applyFill="1" applyBorder="1" applyAlignment="1" applyProtection="1">
      <alignment vertical="center" wrapText="1"/>
    </xf>
    <xf numFmtId="0" fontId="2" fillId="0" borderId="0" xfId="0" applyFont="1" applyBorder="1"/>
    <xf numFmtId="3" fontId="4" fillId="5" borderId="0" xfId="2" applyNumberFormat="1" applyFont="1" applyFill="1" applyBorder="1"/>
    <xf numFmtId="3" fontId="4" fillId="6" borderId="0" xfId="2" applyNumberFormat="1" applyFont="1" applyFill="1" applyBorder="1"/>
    <xf numFmtId="3" fontId="4" fillId="7" borderId="0" xfId="2" applyNumberFormat="1" applyFont="1" applyFill="1" applyBorder="1"/>
    <xf numFmtId="3" fontId="4" fillId="7" borderId="0" xfId="2" applyNumberFormat="1" applyFont="1" applyFill="1" applyBorder="1" applyAlignment="1">
      <alignment horizontal="right"/>
    </xf>
    <xf numFmtId="3" fontId="4" fillId="8" borderId="0" xfId="2" applyNumberFormat="1" applyFont="1" applyFill="1" applyBorder="1"/>
    <xf numFmtId="0" fontId="2" fillId="5" borderId="0" xfId="0" applyFont="1" applyFill="1" applyBorder="1"/>
    <xf numFmtId="3" fontId="4" fillId="0" borderId="0" xfId="2" applyNumberFormat="1" applyFont="1" applyFill="1" applyBorder="1"/>
    <xf numFmtId="3" fontId="4" fillId="0" borderId="1" xfId="2" applyNumberFormat="1" applyFont="1" applyFill="1" applyBorder="1"/>
    <xf numFmtId="3" fontId="4" fillId="5" borderId="0" xfId="1" applyNumberFormat="1" applyFont="1" applyBorder="1" applyAlignment="1">
      <alignment vertical="center"/>
    </xf>
    <xf numFmtId="3" fontId="4" fillId="0" borderId="0" xfId="0" applyNumberFormat="1" applyFont="1" applyBorder="1"/>
    <xf numFmtId="3" fontId="4" fillId="5" borderId="0" xfId="0" applyNumberFormat="1" applyFont="1" applyFill="1" applyBorder="1"/>
    <xf numFmtId="3" fontId="4" fillId="5" borderId="1" xfId="1" applyNumberFormat="1" applyFont="1" applyBorder="1" applyAlignment="1">
      <alignment vertical="center"/>
    </xf>
    <xf numFmtId="165" fontId="4" fillId="5" borderId="0" xfId="1" applyNumberFormat="1" applyFont="1" applyBorder="1" applyAlignment="1">
      <alignment vertical="center"/>
    </xf>
    <xf numFmtId="165" fontId="4" fillId="0" borderId="0" xfId="0" applyNumberFormat="1" applyFont="1" applyBorder="1"/>
    <xf numFmtId="165" fontId="2" fillId="0" borderId="0" xfId="0" applyNumberFormat="1" applyFont="1" applyBorder="1"/>
    <xf numFmtId="6" fontId="3" fillId="4" borderId="0" xfId="0" applyNumberFormat="1" applyFont="1" applyFill="1" applyBorder="1" applyAlignment="1" applyProtection="1">
      <alignment horizontal="right" vertical="center" wrapText="1"/>
    </xf>
    <xf numFmtId="0" fontId="0" fillId="0" borderId="0" xfId="0" applyFill="1"/>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wrapText="1"/>
    </xf>
    <xf numFmtId="3" fontId="4" fillId="0" borderId="0" xfId="1" applyNumberFormat="1" applyFont="1" applyFill="1" applyBorder="1" applyAlignment="1">
      <alignment vertical="center"/>
    </xf>
    <xf numFmtId="165" fontId="4" fillId="0" borderId="0" xfId="1" applyNumberFormat="1" applyFont="1" applyFill="1" applyBorder="1" applyAlignment="1">
      <alignment vertical="center"/>
    </xf>
    <xf numFmtId="8" fontId="3" fillId="0" borderId="0" xfId="0" applyNumberFormat="1" applyFont="1" applyFill="1" applyBorder="1" applyAlignment="1" applyProtection="1">
      <alignment horizontal="right" vertical="center" wrapText="1"/>
    </xf>
    <xf numFmtId="0" fontId="2" fillId="0" borderId="0" xfId="0" applyFont="1" applyFill="1" applyBorder="1"/>
    <xf numFmtId="3" fontId="4" fillId="0" borderId="0" xfId="0" applyNumberFormat="1" applyFont="1" applyFill="1" applyBorder="1"/>
    <xf numFmtId="164" fontId="3" fillId="0" borderId="0" xfId="0" applyNumberFormat="1" applyFont="1" applyFill="1" applyBorder="1" applyAlignment="1" applyProtection="1">
      <alignment horizontal="right" vertical="center" wrapText="1"/>
    </xf>
    <xf numFmtId="3" fontId="4" fillId="0" borderId="1" xfId="1" applyNumberFormat="1" applyFont="1" applyFill="1" applyBorder="1" applyAlignment="1">
      <alignment vertical="center"/>
    </xf>
    <xf numFmtId="6" fontId="2" fillId="0" borderId="0" xfId="0" applyNumberFormat="1" applyFont="1" applyBorder="1"/>
    <xf numFmtId="10" fontId="4" fillId="0" borderId="0" xfId="2" applyNumberFormat="1" applyFont="1" applyFill="1" applyBorder="1" applyAlignment="1">
      <alignment horizontal="center"/>
    </xf>
    <xf numFmtId="10" fontId="0" fillId="0" borderId="0" xfId="0" applyNumberFormat="1" applyFill="1" applyAlignment="1">
      <alignment horizontal="center"/>
    </xf>
    <xf numFmtId="10" fontId="2" fillId="0" borderId="0" xfId="0" applyNumberFormat="1" applyFont="1" applyFill="1" applyBorder="1" applyAlignment="1">
      <alignment horizontal="center"/>
    </xf>
    <xf numFmtId="5" fontId="3" fillId="0" borderId="0" xfId="0" applyNumberFormat="1" applyFont="1" applyFill="1" applyBorder="1" applyAlignment="1" applyProtection="1">
      <alignment horizontal="right" vertical="center" wrapText="1"/>
    </xf>
    <xf numFmtId="6" fontId="2" fillId="0" borderId="0" xfId="0" applyNumberFormat="1" applyFont="1" applyBorder="1" applyAlignment="1">
      <alignment horizontal="right"/>
    </xf>
    <xf numFmtId="3" fontId="4" fillId="0" borderId="0" xfId="0" applyNumberFormat="1" applyFont="1" applyFill="1" applyBorder="1" applyAlignment="1">
      <alignment horizontal="right"/>
    </xf>
    <xf numFmtId="3" fontId="4" fillId="0" borderId="0" xfId="2" applyNumberFormat="1" applyFont="1" applyFill="1" applyBorder="1" applyAlignment="1">
      <alignment horizontal="right"/>
    </xf>
    <xf numFmtId="3" fontId="4"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1" xfId="2" applyNumberFormat="1"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0" fontId="5" fillId="9" borderId="1" xfId="0" applyFont="1" applyFill="1" applyBorder="1"/>
    <xf numFmtId="0" fontId="5" fillId="9" borderId="1" xfId="0" applyFont="1" applyFill="1" applyBorder="1" applyAlignment="1">
      <alignment horizontal="center"/>
    </xf>
    <xf numFmtId="10" fontId="6" fillId="0" borderId="0" xfId="0" applyNumberFormat="1" applyFont="1" applyFill="1" applyAlignment="1">
      <alignment horizontal="right"/>
    </xf>
    <xf numFmtId="10" fontId="6" fillId="0" borderId="0" xfId="0" applyNumberFormat="1" applyFont="1" applyFill="1" applyAlignment="1">
      <alignment horizontal="left"/>
    </xf>
    <xf numFmtId="0" fontId="5" fillId="9" borderId="1" xfId="0" applyFont="1" applyFill="1" applyBorder="1" applyAlignment="1">
      <alignment horizontal="right"/>
    </xf>
    <xf numFmtId="10" fontId="2" fillId="0" borderId="0" xfId="0" applyNumberFormat="1" applyFont="1" applyFill="1" applyBorder="1" applyAlignment="1">
      <alignment horizontal="right"/>
    </xf>
    <xf numFmtId="0" fontId="2" fillId="0" borderId="0" xfId="0" applyFont="1" applyFill="1" applyBorder="1" applyAlignment="1">
      <alignment horizontal="right"/>
    </xf>
    <xf numFmtId="0" fontId="0" fillId="0" borderId="0" xfId="0" applyFill="1" applyAlignment="1">
      <alignment horizontal="right"/>
    </xf>
    <xf numFmtId="165" fontId="5" fillId="9" borderId="1" xfId="0" applyNumberFormat="1" applyFont="1" applyFill="1" applyBorder="1" applyAlignment="1">
      <alignment horizontal="center"/>
    </xf>
    <xf numFmtId="165" fontId="4" fillId="0" borderId="0" xfId="0" applyNumberFormat="1" applyFont="1" applyFill="1" applyBorder="1" applyAlignment="1">
      <alignment horizontal="center"/>
    </xf>
    <xf numFmtId="165" fontId="0" fillId="0" borderId="0" xfId="0" applyNumberFormat="1" applyAlignment="1">
      <alignment horizontal="center"/>
    </xf>
    <xf numFmtId="166" fontId="5" fillId="9" borderId="1" xfId="0" applyNumberFormat="1" applyFont="1" applyFill="1" applyBorder="1"/>
    <xf numFmtId="0" fontId="5" fillId="10" borderId="1" xfId="0" applyFont="1" applyFill="1" applyBorder="1" applyAlignment="1" applyProtection="1">
      <alignment horizontal="center" vertical="center"/>
    </xf>
    <xf numFmtId="3" fontId="5" fillId="10" borderId="1" xfId="0" applyNumberFormat="1" applyFont="1" applyFill="1" applyBorder="1" applyAlignment="1" applyProtection="1">
      <alignment horizontal="center" vertical="center"/>
    </xf>
    <xf numFmtId="165" fontId="5" fillId="10" borderId="1" xfId="0" applyNumberFormat="1" applyFont="1" applyFill="1" applyBorder="1" applyAlignment="1" applyProtection="1">
      <alignment horizontal="center" vertical="center"/>
    </xf>
    <xf numFmtId="166" fontId="0" fillId="0" borderId="0" xfId="0" applyNumberFormat="1"/>
    <xf numFmtId="0" fontId="4" fillId="0" borderId="0" xfId="0" applyFont="1" applyFill="1" applyBorder="1"/>
    <xf numFmtId="166" fontId="4" fillId="0" borderId="0" xfId="0" applyNumberFormat="1" applyFont="1" applyFill="1" applyBorder="1"/>
    <xf numFmtId="0" fontId="4" fillId="0" borderId="0" xfId="0" applyFont="1" applyFill="1" applyBorder="1" applyAlignment="1">
      <alignment horizontal="right"/>
    </xf>
    <xf numFmtId="6" fontId="4" fillId="0" borderId="0" xfId="0" applyNumberFormat="1" applyFont="1" applyFill="1" applyBorder="1"/>
    <xf numFmtId="6" fontId="5" fillId="9" borderId="1" xfId="0" applyNumberFormat="1" applyFont="1" applyFill="1" applyBorder="1" applyAlignment="1">
      <alignment horizontal="right"/>
    </xf>
    <xf numFmtId="6" fontId="0" fillId="0" borderId="0" xfId="0" applyNumberFormat="1" applyAlignment="1">
      <alignment horizontal="right"/>
    </xf>
    <xf numFmtId="166" fontId="5" fillId="9" borderId="1" xfId="0" applyNumberFormat="1" applyFont="1" applyFill="1" applyBorder="1" applyAlignment="1">
      <alignment horizontal="right"/>
    </xf>
    <xf numFmtId="166" fontId="0" fillId="0" borderId="0" xfId="0" applyNumberFormat="1" applyAlignment="1">
      <alignment horizontal="right"/>
    </xf>
    <xf numFmtId="166" fontId="0" fillId="0" borderId="1" xfId="0" applyNumberFormat="1" applyBorder="1" applyAlignment="1">
      <alignment horizontal="right"/>
    </xf>
    <xf numFmtId="166" fontId="5" fillId="10" borderId="1" xfId="0" applyNumberFormat="1" applyFont="1" applyFill="1" applyBorder="1" applyAlignment="1" applyProtection="1">
      <alignment horizontal="center" vertical="center"/>
    </xf>
    <xf numFmtId="166" fontId="5" fillId="10" borderId="1" xfId="0" applyNumberFormat="1" applyFont="1" applyFill="1" applyBorder="1" applyAlignment="1" applyProtection="1">
      <alignment horizontal="right" vertical="center"/>
    </xf>
    <xf numFmtId="166" fontId="3" fillId="4" borderId="0" xfId="0" applyNumberFormat="1" applyFont="1" applyFill="1" applyBorder="1" applyAlignment="1" applyProtection="1">
      <alignment horizontal="right" vertical="center" wrapText="1"/>
    </xf>
    <xf numFmtId="166" fontId="3" fillId="4" borderId="1" xfId="0" applyNumberFormat="1" applyFont="1" applyFill="1" applyBorder="1" applyAlignment="1" applyProtection="1">
      <alignment horizontal="right" vertical="center" wrapText="1"/>
    </xf>
    <xf numFmtId="166" fontId="2" fillId="0" borderId="0" xfId="0" applyNumberFormat="1" applyFont="1" applyBorder="1"/>
    <xf numFmtId="166" fontId="2" fillId="0" borderId="0" xfId="0" applyNumberFormat="1" applyFont="1" applyBorder="1" applyAlignment="1">
      <alignment horizontal="right"/>
    </xf>
    <xf numFmtId="6" fontId="5" fillId="10" borderId="1" xfId="0" applyNumberFormat="1" applyFont="1" applyFill="1" applyBorder="1" applyAlignment="1" applyProtection="1">
      <alignment horizontal="center" vertical="center"/>
    </xf>
    <xf numFmtId="0" fontId="6" fillId="0" borderId="0" xfId="0" applyFont="1" applyFill="1"/>
    <xf numFmtId="0" fontId="4" fillId="0" borderId="0" xfId="0"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166" fontId="4" fillId="0" borderId="0" xfId="0" applyNumberFormat="1" applyFont="1" applyFill="1" applyBorder="1" applyAlignment="1" applyProtection="1">
      <alignment horizontal="right" vertical="center" wrapText="1"/>
    </xf>
    <xf numFmtId="3" fontId="4" fillId="0" borderId="0" xfId="2" applyNumberFormat="1" applyFont="1" applyFill="1" applyBorder="1" applyAlignment="1" applyProtection="1">
      <alignment vertical="center" wrapText="1"/>
    </xf>
    <xf numFmtId="3" fontId="4" fillId="6" borderId="0" xfId="0" applyNumberFormat="1" applyFont="1" applyFill="1" applyBorder="1"/>
    <xf numFmtId="3" fontId="6" fillId="0" borderId="0" xfId="0" applyNumberFormat="1" applyFont="1" applyFill="1"/>
    <xf numFmtId="166" fontId="6" fillId="0" borderId="0" xfId="0" applyNumberFormat="1" applyFont="1" applyFill="1"/>
    <xf numFmtId="6" fontId="6" fillId="0" borderId="0" xfId="0" applyNumberFormat="1" applyFont="1" applyFill="1"/>
    <xf numFmtId="166" fontId="6" fillId="0" borderId="1" xfId="0" applyNumberFormat="1" applyFont="1" applyFill="1" applyBorder="1"/>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1"/>
  <sheetViews>
    <sheetView tabSelected="1" view="pageLayout" zoomScaleNormal="100" workbookViewId="0">
      <selection activeCell="C13" sqref="C13"/>
    </sheetView>
  </sheetViews>
  <sheetFormatPr defaultColWidth="20.7109375" defaultRowHeight="15" customHeight="1" x14ac:dyDescent="0.25"/>
  <cols>
    <col min="1" max="1" width="9.85546875" style="3" bestFit="1" customWidth="1"/>
    <col min="2" max="2" width="37.140625" style="3" customWidth="1"/>
    <col min="3" max="3" width="13.7109375" style="13" bestFit="1" customWidth="1"/>
    <col min="4" max="4" width="12.28515625" style="17" bestFit="1" customWidth="1"/>
    <col min="5" max="5" width="10.140625" style="13" customWidth="1"/>
    <col min="6" max="6" width="12.28515625" style="18" bestFit="1" customWidth="1"/>
    <col min="7" max="7" width="11.28515625" style="73" bestFit="1" customWidth="1"/>
    <col min="8" max="8" width="13.28515625" style="74" bestFit="1" customWidth="1"/>
    <col min="9" max="9" width="13.28515625" style="30" customWidth="1"/>
    <col min="10" max="10" width="10.7109375" style="3" bestFit="1" customWidth="1"/>
    <col min="11" max="11" width="13.28515625" style="3" bestFit="1" customWidth="1"/>
    <col min="12" max="12" width="18" style="3" bestFit="1" customWidth="1"/>
    <col min="13" max="13" width="17" style="3" customWidth="1"/>
    <col min="14" max="14" width="15.42578125" style="3" bestFit="1" customWidth="1"/>
    <col min="15" max="15" width="14.28515625" style="3" bestFit="1" customWidth="1"/>
    <col min="16" max="16" width="29.28515625" style="3" bestFit="1" customWidth="1"/>
    <col min="17" max="17" width="38.140625" style="3" bestFit="1" customWidth="1"/>
    <col min="18" max="18" width="16.7109375" style="3" customWidth="1"/>
    <col min="19" max="19" width="18" style="3" bestFit="1" customWidth="1"/>
    <col min="20" max="20" width="44.28515625" style="3" bestFit="1" customWidth="1"/>
    <col min="21" max="21" width="10.28515625" style="3" bestFit="1" customWidth="1"/>
    <col min="22" max="22" width="9" style="3" bestFit="1" customWidth="1"/>
    <col min="23" max="24" width="4.42578125" style="3" bestFit="1" customWidth="1"/>
    <col min="25" max="16384" width="20.7109375" style="3"/>
  </cols>
  <sheetData>
    <row r="1" spans="1:19" s="44" customFormat="1" ht="15" customHeight="1" x14ac:dyDescent="0.25">
      <c r="A1" s="56" t="s">
        <v>0</v>
      </c>
      <c r="B1" s="56" t="s">
        <v>1</v>
      </c>
      <c r="C1" s="57" t="s">
        <v>1666</v>
      </c>
      <c r="D1" s="58" t="s">
        <v>1669</v>
      </c>
      <c r="E1" s="57" t="s">
        <v>1657</v>
      </c>
      <c r="F1" s="58" t="s">
        <v>1669</v>
      </c>
      <c r="G1" s="69" t="s">
        <v>2</v>
      </c>
      <c r="H1" s="70" t="s">
        <v>1670</v>
      </c>
      <c r="I1" s="75" t="s">
        <v>1671</v>
      </c>
      <c r="J1" s="56" t="s">
        <v>3</v>
      </c>
      <c r="K1" s="56" t="s">
        <v>4</v>
      </c>
      <c r="L1" s="56" t="s">
        <v>5</v>
      </c>
      <c r="M1" s="56" t="s">
        <v>6</v>
      </c>
      <c r="N1" s="56" t="s">
        <v>7</v>
      </c>
      <c r="O1" s="56" t="s">
        <v>8</v>
      </c>
      <c r="P1" s="56" t="s">
        <v>9</v>
      </c>
      <c r="Q1" s="56" t="s">
        <v>10</v>
      </c>
      <c r="R1" s="56" t="s">
        <v>11</v>
      </c>
      <c r="S1" s="56" t="s">
        <v>12</v>
      </c>
    </row>
    <row r="2" spans="1:19" ht="15" customHeight="1" x14ac:dyDescent="0.25">
      <c r="A2" s="1">
        <v>1010</v>
      </c>
      <c r="B2" s="2" t="s">
        <v>1563</v>
      </c>
      <c r="C2" s="12">
        <v>399</v>
      </c>
      <c r="D2" s="16">
        <f t="shared" ref="D2:D65" si="0">C2/$C$247</f>
        <v>5.6320691996392092E-4</v>
      </c>
      <c r="E2" s="10">
        <v>10811</v>
      </c>
      <c r="F2" s="16">
        <f t="shared" ref="F2:F65" si="1">E2/$E$247</f>
        <v>1.7580130988318506E-3</v>
      </c>
      <c r="G2" s="71">
        <v>225</v>
      </c>
      <c r="H2" s="71">
        <f t="shared" ref="H2:H65" si="2">((D2*$D$251)+(F2*$F$251))*$C$249</f>
        <v>434.99663152232756</v>
      </c>
      <c r="I2" s="19">
        <f t="shared" ref="I2:I65" si="3">H2-G2</f>
        <v>209.99663152232756</v>
      </c>
      <c r="J2" s="2" t="s">
        <v>1564</v>
      </c>
      <c r="K2" s="2" t="s">
        <v>307</v>
      </c>
      <c r="L2" s="2" t="s">
        <v>1565</v>
      </c>
      <c r="M2" s="2" t="s">
        <v>125</v>
      </c>
      <c r="N2" s="2" t="s">
        <v>1566</v>
      </c>
      <c r="O2" s="2" t="s">
        <v>1567</v>
      </c>
      <c r="P2" s="2" t="s">
        <v>36</v>
      </c>
      <c r="Q2" s="2" t="s">
        <v>1568</v>
      </c>
      <c r="R2" s="2" t="s">
        <v>1569</v>
      </c>
      <c r="S2" s="2" t="s">
        <v>1570</v>
      </c>
    </row>
    <row r="3" spans="1:19" ht="15" customHeight="1" x14ac:dyDescent="0.25">
      <c r="A3" s="1">
        <v>1621</v>
      </c>
      <c r="B3" s="2" t="s">
        <v>24</v>
      </c>
      <c r="C3" s="12">
        <v>169</v>
      </c>
      <c r="D3" s="16">
        <f t="shared" si="0"/>
        <v>2.3855130193960557E-4</v>
      </c>
      <c r="E3" s="5">
        <v>11434</v>
      </c>
      <c r="F3" s="16">
        <f t="shared" si="1"/>
        <v>1.8593212257925612E-3</v>
      </c>
      <c r="G3" s="71">
        <v>225</v>
      </c>
      <c r="H3" s="71">
        <f t="shared" si="2"/>
        <v>393.14131169700806</v>
      </c>
      <c r="I3" s="19">
        <f t="shared" si="3"/>
        <v>168.14131169700806</v>
      </c>
      <c r="J3" s="2" t="s">
        <v>14</v>
      </c>
      <c r="K3" s="2" t="s">
        <v>15</v>
      </c>
      <c r="L3" s="2" t="s">
        <v>16</v>
      </c>
      <c r="M3" s="2" t="s">
        <v>17</v>
      </c>
      <c r="N3" s="2" t="s">
        <v>25</v>
      </c>
      <c r="O3" s="2" t="s">
        <v>26</v>
      </c>
      <c r="P3" s="2" t="s">
        <v>20</v>
      </c>
      <c r="Q3" s="2" t="s">
        <v>27</v>
      </c>
      <c r="R3" s="2" t="s">
        <v>22</v>
      </c>
      <c r="S3" s="2" t="s">
        <v>28</v>
      </c>
    </row>
    <row r="4" spans="1:19" ht="15" customHeight="1" x14ac:dyDescent="0.25">
      <c r="A4" s="1">
        <v>695</v>
      </c>
      <c r="B4" s="2" t="s">
        <v>13</v>
      </c>
      <c r="C4" s="12">
        <v>175</v>
      </c>
      <c r="D4" s="16">
        <f t="shared" si="0"/>
        <v>2.4702057893154423E-4</v>
      </c>
      <c r="E4" s="81">
        <v>0</v>
      </c>
      <c r="F4" s="16">
        <f t="shared" si="1"/>
        <v>0</v>
      </c>
      <c r="G4" s="71">
        <v>225</v>
      </c>
      <c r="H4" s="71">
        <f t="shared" si="2"/>
        <v>46.291656491771391</v>
      </c>
      <c r="I4" s="19">
        <f t="shared" si="3"/>
        <v>-178.70834350822861</v>
      </c>
      <c r="J4" s="2" t="s">
        <v>14</v>
      </c>
      <c r="K4" s="2" t="s">
        <v>15</v>
      </c>
      <c r="L4" s="2" t="s">
        <v>16</v>
      </c>
      <c r="M4" s="2" t="s">
        <v>17</v>
      </c>
      <c r="N4" s="2" t="s">
        <v>18</v>
      </c>
      <c r="O4" s="2" t="s">
        <v>19</v>
      </c>
      <c r="P4" s="2" t="s">
        <v>20</v>
      </c>
      <c r="Q4" s="2" t="s">
        <v>21</v>
      </c>
      <c r="R4" s="2" t="s">
        <v>22</v>
      </c>
      <c r="S4" s="2" t="s">
        <v>23</v>
      </c>
    </row>
    <row r="5" spans="1:19" ht="15" customHeight="1" x14ac:dyDescent="0.25">
      <c r="A5" s="1">
        <v>1339</v>
      </c>
      <c r="B5" s="2" t="s">
        <v>514</v>
      </c>
      <c r="C5" s="12">
        <v>111</v>
      </c>
      <c r="D5" s="16">
        <f t="shared" si="0"/>
        <v>1.5668162435086521E-4</v>
      </c>
      <c r="E5" s="7">
        <v>0</v>
      </c>
      <c r="F5" s="16">
        <f t="shared" si="1"/>
        <v>0</v>
      </c>
      <c r="G5" s="71">
        <v>0</v>
      </c>
      <c r="H5" s="71">
        <f t="shared" si="2"/>
        <v>29.362136403352139</v>
      </c>
      <c r="I5" s="19">
        <f t="shared" si="3"/>
        <v>29.362136403352139</v>
      </c>
      <c r="J5" s="2" t="s">
        <v>515</v>
      </c>
      <c r="K5" s="2" t="s">
        <v>123</v>
      </c>
      <c r="L5" s="2" t="s">
        <v>42</v>
      </c>
      <c r="M5" s="2" t="s">
        <v>43</v>
      </c>
      <c r="N5" s="2" t="s">
        <v>516</v>
      </c>
      <c r="O5" s="2" t="s">
        <v>517</v>
      </c>
      <c r="P5" s="2" t="s">
        <v>128</v>
      </c>
      <c r="Q5" s="2" t="s">
        <v>518</v>
      </c>
      <c r="R5" s="2" t="s">
        <v>519</v>
      </c>
      <c r="S5" s="2" t="s">
        <v>520</v>
      </c>
    </row>
    <row r="6" spans="1:19" ht="15" customHeight="1" x14ac:dyDescent="0.25">
      <c r="A6" s="1">
        <v>1197</v>
      </c>
      <c r="B6" s="2" t="s">
        <v>40</v>
      </c>
      <c r="C6" s="12">
        <v>204</v>
      </c>
      <c r="D6" s="16">
        <f t="shared" si="0"/>
        <v>2.8795541772591441E-4</v>
      </c>
      <c r="E6" s="4">
        <v>10314</v>
      </c>
      <c r="F6" s="16">
        <f t="shared" si="1"/>
        <v>1.6771942559755534E-3</v>
      </c>
      <c r="G6" s="71">
        <v>225</v>
      </c>
      <c r="H6" s="71">
        <f t="shared" si="2"/>
        <v>368.26904885165504</v>
      </c>
      <c r="I6" s="19">
        <f t="shared" si="3"/>
        <v>143.26904885165504</v>
      </c>
      <c r="J6" s="2" t="s">
        <v>41</v>
      </c>
      <c r="K6" s="2" t="s">
        <v>15</v>
      </c>
      <c r="L6" s="2" t="s">
        <v>42</v>
      </c>
      <c r="M6" s="2" t="s">
        <v>43</v>
      </c>
      <c r="N6" s="2" t="s">
        <v>44</v>
      </c>
      <c r="O6" s="2" t="s">
        <v>45</v>
      </c>
      <c r="P6" s="2" t="s">
        <v>20</v>
      </c>
      <c r="Q6" s="2" t="s">
        <v>46</v>
      </c>
      <c r="R6" s="2" t="s">
        <v>47</v>
      </c>
      <c r="S6" s="2" t="s">
        <v>48</v>
      </c>
    </row>
    <row r="7" spans="1:19" ht="15" customHeight="1" x14ac:dyDescent="0.25">
      <c r="A7" s="1">
        <v>741</v>
      </c>
      <c r="B7" s="2" t="s">
        <v>262</v>
      </c>
      <c r="C7" s="12">
        <v>581</v>
      </c>
      <c r="D7" s="16">
        <f t="shared" si="0"/>
        <v>8.2010832205272688E-4</v>
      </c>
      <c r="E7" s="4">
        <v>7711</v>
      </c>
      <c r="F7" s="16">
        <f t="shared" si="1"/>
        <v>1.253911664516918E-3</v>
      </c>
      <c r="G7" s="71">
        <v>455</v>
      </c>
      <c r="H7" s="71">
        <f t="shared" si="2"/>
        <v>388.67134548315147</v>
      </c>
      <c r="I7" s="19">
        <f t="shared" si="3"/>
        <v>-66.32865451684853</v>
      </c>
      <c r="J7" s="2" t="s">
        <v>263</v>
      </c>
      <c r="K7" s="2" t="s">
        <v>15</v>
      </c>
      <c r="L7" s="2" t="s">
        <v>59</v>
      </c>
      <c r="M7" s="2" t="s">
        <v>17</v>
      </c>
      <c r="N7" s="2" t="s">
        <v>264</v>
      </c>
      <c r="O7" s="2" t="s">
        <v>265</v>
      </c>
      <c r="P7" s="2" t="s">
        <v>78</v>
      </c>
      <c r="Q7" s="2" t="s">
        <v>266</v>
      </c>
      <c r="R7" s="2" t="s">
        <v>267</v>
      </c>
      <c r="S7" s="2" t="s">
        <v>65</v>
      </c>
    </row>
    <row r="8" spans="1:19" ht="15" customHeight="1" x14ac:dyDescent="0.25">
      <c r="A8" s="1">
        <v>692</v>
      </c>
      <c r="B8" s="2" t="s">
        <v>268</v>
      </c>
      <c r="C8" s="12">
        <v>584</v>
      </c>
      <c r="D8" s="16">
        <f t="shared" si="0"/>
        <v>8.2434296054869618E-4</v>
      </c>
      <c r="E8" s="4">
        <v>8608</v>
      </c>
      <c r="F8" s="16">
        <f t="shared" si="1"/>
        <v>1.3997758537364323E-3</v>
      </c>
      <c r="G8" s="71">
        <v>455</v>
      </c>
      <c r="H8" s="71">
        <f t="shared" si="2"/>
        <v>416.79986579703314</v>
      </c>
      <c r="I8" s="19">
        <f t="shared" si="3"/>
        <v>-38.200134202966865</v>
      </c>
      <c r="J8" s="2" t="s">
        <v>269</v>
      </c>
      <c r="K8" s="2" t="s">
        <v>15</v>
      </c>
      <c r="L8" s="2" t="s">
        <v>59</v>
      </c>
      <c r="M8" s="2" t="s">
        <v>17</v>
      </c>
      <c r="N8" s="2" t="s">
        <v>270</v>
      </c>
      <c r="O8" s="2" t="s">
        <v>271</v>
      </c>
      <c r="P8" s="2" t="s">
        <v>20</v>
      </c>
      <c r="Q8" s="2" t="s">
        <v>272</v>
      </c>
      <c r="R8" s="2" t="s">
        <v>273</v>
      </c>
      <c r="S8" s="2" t="s">
        <v>65</v>
      </c>
    </row>
    <row r="9" spans="1:19" ht="15" customHeight="1" x14ac:dyDescent="0.25">
      <c r="A9" s="1">
        <v>696</v>
      </c>
      <c r="B9" s="2" t="s">
        <v>49</v>
      </c>
      <c r="C9" s="12">
        <v>155</v>
      </c>
      <c r="D9" s="16">
        <f t="shared" si="0"/>
        <v>2.1878965562508205E-4</v>
      </c>
      <c r="E9" s="4">
        <v>3464</v>
      </c>
      <c r="F9" s="16">
        <f t="shared" si="1"/>
        <v>5.6329269950546024E-4</v>
      </c>
      <c r="G9" s="71">
        <v>225</v>
      </c>
      <c r="H9" s="71">
        <f t="shared" si="2"/>
        <v>146.56223335146362</v>
      </c>
      <c r="I9" s="19">
        <f t="shared" si="3"/>
        <v>-78.437766648536382</v>
      </c>
      <c r="J9" s="2" t="s">
        <v>50</v>
      </c>
      <c r="K9" s="2" t="s">
        <v>15</v>
      </c>
      <c r="L9" s="2" t="s">
        <v>51</v>
      </c>
      <c r="M9" s="2" t="s">
        <v>17</v>
      </c>
      <c r="N9" s="2" t="s">
        <v>52</v>
      </c>
      <c r="O9" s="2" t="s">
        <v>53</v>
      </c>
      <c r="P9" s="2" t="s">
        <v>20</v>
      </c>
      <c r="Q9" s="2" t="s">
        <v>54</v>
      </c>
      <c r="R9" s="2" t="s">
        <v>55</v>
      </c>
      <c r="S9" s="2" t="s">
        <v>56</v>
      </c>
    </row>
    <row r="10" spans="1:19" ht="15" customHeight="1" x14ac:dyDescent="0.25">
      <c r="A10" s="1">
        <v>853</v>
      </c>
      <c r="B10" s="2" t="s">
        <v>1350</v>
      </c>
      <c r="C10" s="12">
        <v>259</v>
      </c>
      <c r="D10" s="16">
        <f t="shared" si="0"/>
        <v>3.6559045681868547E-4</v>
      </c>
      <c r="E10" s="10">
        <v>8532</v>
      </c>
      <c r="F10" s="16">
        <f t="shared" si="1"/>
        <v>1.3874172379274212E-3</v>
      </c>
      <c r="G10" s="71">
        <v>455</v>
      </c>
      <c r="H10" s="71">
        <f t="shared" si="2"/>
        <v>328.51364199542036</v>
      </c>
      <c r="I10" s="19">
        <f t="shared" si="3"/>
        <v>-126.48635800457964</v>
      </c>
      <c r="J10" s="2" t="s">
        <v>1342</v>
      </c>
      <c r="K10" s="2" t="s">
        <v>15</v>
      </c>
      <c r="L10" s="2" t="s">
        <v>1343</v>
      </c>
      <c r="M10" s="2" t="s">
        <v>446</v>
      </c>
      <c r="N10" s="2" t="s">
        <v>60</v>
      </c>
      <c r="O10" s="2" t="s">
        <v>1351</v>
      </c>
      <c r="P10" s="2" t="s">
        <v>290</v>
      </c>
      <c r="Q10" s="2" t="s">
        <v>1352</v>
      </c>
      <c r="R10" s="2" t="s">
        <v>1353</v>
      </c>
      <c r="S10" s="2" t="s">
        <v>1354</v>
      </c>
    </row>
    <row r="11" spans="1:19" ht="15" customHeight="1" x14ac:dyDescent="0.25">
      <c r="A11" s="1">
        <v>740</v>
      </c>
      <c r="B11" s="2" t="s">
        <v>161</v>
      </c>
      <c r="C11" s="12">
        <v>647</v>
      </c>
      <c r="D11" s="16">
        <f t="shared" si="0"/>
        <v>9.1327036896405212E-4</v>
      </c>
      <c r="E11" s="4">
        <v>6628</v>
      </c>
      <c r="F11" s="16">
        <f t="shared" si="1"/>
        <v>1.0778013892385077E-3</v>
      </c>
      <c r="G11" s="71">
        <v>691</v>
      </c>
      <c r="H11" s="71">
        <f t="shared" si="2"/>
        <v>373.12684748715969</v>
      </c>
      <c r="I11" s="19">
        <f t="shared" si="3"/>
        <v>-317.87315251284031</v>
      </c>
      <c r="J11" s="2" t="s">
        <v>162</v>
      </c>
      <c r="K11" s="2" t="s">
        <v>15</v>
      </c>
      <c r="L11" s="2" t="s">
        <v>59</v>
      </c>
      <c r="M11" s="2" t="s">
        <v>17</v>
      </c>
      <c r="N11" s="2" t="s">
        <v>163</v>
      </c>
      <c r="O11" s="2" t="s">
        <v>164</v>
      </c>
      <c r="P11" s="2" t="s">
        <v>20</v>
      </c>
      <c r="Q11" s="2" t="s">
        <v>165</v>
      </c>
      <c r="R11" s="2" t="s">
        <v>166</v>
      </c>
      <c r="S11" s="2" t="s">
        <v>65</v>
      </c>
    </row>
    <row r="12" spans="1:19" ht="15" customHeight="1" x14ac:dyDescent="0.25">
      <c r="A12" s="1">
        <v>1131</v>
      </c>
      <c r="B12" s="2" t="s">
        <v>920</v>
      </c>
      <c r="C12" s="13">
        <v>442</v>
      </c>
      <c r="D12" s="16">
        <f t="shared" si="0"/>
        <v>6.2390340507281457E-4</v>
      </c>
      <c r="E12" s="10">
        <v>1</v>
      </c>
      <c r="F12" s="16">
        <f t="shared" si="1"/>
        <v>1.626133659080428E-7</v>
      </c>
      <c r="G12" s="71">
        <v>455</v>
      </c>
      <c r="H12" s="71">
        <f t="shared" si="2"/>
        <v>116.94997185541662</v>
      </c>
      <c r="I12" s="19">
        <f t="shared" si="3"/>
        <v>-338.05002814458339</v>
      </c>
      <c r="J12" s="2" t="s">
        <v>921</v>
      </c>
      <c r="K12" s="2" t="s">
        <v>15</v>
      </c>
      <c r="L12" s="2" t="s">
        <v>830</v>
      </c>
      <c r="M12" s="2" t="s">
        <v>33</v>
      </c>
      <c r="N12" s="2" t="s">
        <v>922</v>
      </c>
      <c r="O12" s="2" t="s">
        <v>923</v>
      </c>
      <c r="P12" s="2" t="s">
        <v>20</v>
      </c>
      <c r="Q12" s="2" t="s">
        <v>924</v>
      </c>
      <c r="R12" s="2" t="s">
        <v>925</v>
      </c>
      <c r="S12" s="2" t="s">
        <v>65</v>
      </c>
    </row>
    <row r="13" spans="1:19" ht="15" customHeight="1" x14ac:dyDescent="0.25">
      <c r="A13" s="1">
        <v>1107</v>
      </c>
      <c r="B13" s="2" t="s">
        <v>1616</v>
      </c>
      <c r="C13" s="12">
        <v>6717</v>
      </c>
      <c r="D13" s="16">
        <f t="shared" si="0"/>
        <v>9.4813555924753296E-3</v>
      </c>
      <c r="E13" s="10">
        <v>28370</v>
      </c>
      <c r="F13" s="16">
        <f t="shared" si="1"/>
        <v>4.6133411908111741E-3</v>
      </c>
      <c r="G13" s="71">
        <v>1197</v>
      </c>
      <c r="H13" s="71">
        <f t="shared" si="2"/>
        <v>2641.3461771878906</v>
      </c>
      <c r="I13" s="19">
        <f t="shared" si="3"/>
        <v>1444.3461771878906</v>
      </c>
      <c r="J13" s="2" t="s">
        <v>1617</v>
      </c>
      <c r="K13" s="2" t="s">
        <v>134</v>
      </c>
      <c r="L13" s="2" t="s">
        <v>1618</v>
      </c>
      <c r="M13" s="2" t="s">
        <v>33</v>
      </c>
      <c r="N13" s="2" t="s">
        <v>1619</v>
      </c>
      <c r="O13" s="2" t="s">
        <v>1620</v>
      </c>
      <c r="P13" s="2" t="s">
        <v>36</v>
      </c>
      <c r="Q13" s="2" t="s">
        <v>1621</v>
      </c>
      <c r="R13" s="2" t="s">
        <v>1622</v>
      </c>
      <c r="S13" s="2" t="s">
        <v>1623</v>
      </c>
    </row>
    <row r="14" spans="1:19" ht="15" customHeight="1" x14ac:dyDescent="0.25">
      <c r="A14" s="1">
        <v>919</v>
      </c>
      <c r="B14" s="2" t="s">
        <v>167</v>
      </c>
      <c r="C14" s="12">
        <v>769</v>
      </c>
      <c r="D14" s="16">
        <f t="shared" si="0"/>
        <v>1.0854790011334717E-3</v>
      </c>
      <c r="E14" s="4">
        <v>6350</v>
      </c>
      <c r="F14" s="16">
        <f t="shared" si="1"/>
        <v>1.0325948735160717E-3</v>
      </c>
      <c r="G14" s="71">
        <v>225</v>
      </c>
      <c r="H14" s="71">
        <f t="shared" si="2"/>
        <v>396.92704410932447</v>
      </c>
      <c r="I14" s="19">
        <f t="shared" si="3"/>
        <v>171.92704410932447</v>
      </c>
      <c r="J14" s="2" t="s">
        <v>168</v>
      </c>
      <c r="K14" s="2" t="s">
        <v>134</v>
      </c>
      <c r="L14" s="2" t="s">
        <v>169</v>
      </c>
      <c r="M14" s="2" t="s">
        <v>125</v>
      </c>
      <c r="N14" s="2" t="s">
        <v>170</v>
      </c>
      <c r="O14" s="2" t="s">
        <v>171</v>
      </c>
      <c r="P14" s="2" t="s">
        <v>36</v>
      </c>
      <c r="Q14" s="2" t="s">
        <v>172</v>
      </c>
      <c r="R14" s="2" t="s">
        <v>173</v>
      </c>
      <c r="S14" s="2" t="s">
        <v>65</v>
      </c>
    </row>
    <row r="15" spans="1:19" ht="15" customHeight="1" x14ac:dyDescent="0.25">
      <c r="A15" s="1">
        <v>691</v>
      </c>
      <c r="B15" s="2" t="s">
        <v>87</v>
      </c>
      <c r="C15" s="13">
        <v>580</v>
      </c>
      <c r="D15" s="16">
        <f t="shared" si="0"/>
        <v>8.1869677588740375E-4</v>
      </c>
      <c r="E15" s="4">
        <v>7365</v>
      </c>
      <c r="F15" s="16">
        <f t="shared" si="1"/>
        <v>1.1976474399127352E-3</v>
      </c>
      <c r="G15" s="71">
        <v>455</v>
      </c>
      <c r="H15" s="71">
        <f t="shared" si="2"/>
        <v>377.86290604094603</v>
      </c>
      <c r="I15" s="19">
        <f t="shared" si="3"/>
        <v>-77.137093959053971</v>
      </c>
      <c r="J15" s="2" t="s">
        <v>88</v>
      </c>
      <c r="K15" s="2" t="s">
        <v>15</v>
      </c>
      <c r="L15" s="2" t="s">
        <v>59</v>
      </c>
      <c r="M15" s="2" t="s">
        <v>17</v>
      </c>
      <c r="N15" s="2" t="s">
        <v>89</v>
      </c>
      <c r="O15" s="2" t="s">
        <v>90</v>
      </c>
      <c r="P15" s="2" t="s">
        <v>20</v>
      </c>
      <c r="Q15" s="2" t="s">
        <v>91</v>
      </c>
      <c r="R15" s="2" t="s">
        <v>92</v>
      </c>
      <c r="S15" s="2" t="s">
        <v>65</v>
      </c>
    </row>
    <row r="16" spans="1:19" ht="15" customHeight="1" x14ac:dyDescent="0.25">
      <c r="A16" s="1">
        <v>862</v>
      </c>
      <c r="B16" s="2" t="s">
        <v>1369</v>
      </c>
      <c r="C16" s="12">
        <v>2383</v>
      </c>
      <c r="D16" s="16">
        <f t="shared" si="0"/>
        <v>3.3637145119649711E-3</v>
      </c>
      <c r="E16" s="10">
        <v>27667</v>
      </c>
      <c r="F16" s="16">
        <f t="shared" si="1"/>
        <v>4.4990239945778198E-3</v>
      </c>
      <c r="G16" s="71">
        <v>0</v>
      </c>
      <c r="H16" s="71">
        <f t="shared" si="2"/>
        <v>1473.477196126119</v>
      </c>
      <c r="I16" s="19">
        <f t="shared" si="3"/>
        <v>1473.477196126119</v>
      </c>
      <c r="J16" s="2" t="s">
        <v>1370</v>
      </c>
      <c r="K16" s="2" t="s">
        <v>123</v>
      </c>
      <c r="L16" s="2" t="s">
        <v>1371</v>
      </c>
      <c r="M16" s="2" t="s">
        <v>17</v>
      </c>
      <c r="N16" s="2" t="s">
        <v>1372</v>
      </c>
      <c r="O16" s="2" t="s">
        <v>1373</v>
      </c>
      <c r="P16" s="2" t="s">
        <v>128</v>
      </c>
      <c r="Q16" s="2" t="s">
        <v>1374</v>
      </c>
      <c r="R16" s="2" t="s">
        <v>1375</v>
      </c>
      <c r="S16" s="2" t="s">
        <v>1376</v>
      </c>
    </row>
    <row r="17" spans="1:19" ht="15" customHeight="1" x14ac:dyDescent="0.25">
      <c r="A17" s="1">
        <v>717</v>
      </c>
      <c r="B17" s="2" t="s">
        <v>1215</v>
      </c>
      <c r="C17" s="12">
        <v>7266</v>
      </c>
      <c r="D17" s="16">
        <f t="shared" si="0"/>
        <v>1.0256294437237717E-2</v>
      </c>
      <c r="E17" s="10">
        <v>32918</v>
      </c>
      <c r="F17" s="16">
        <f t="shared" si="1"/>
        <v>5.3529067789609523E-3</v>
      </c>
      <c r="G17" s="71">
        <v>2825</v>
      </c>
      <c r="H17" s="71">
        <f t="shared" si="2"/>
        <v>2925.1643079156306</v>
      </c>
      <c r="I17" s="19">
        <f t="shared" si="3"/>
        <v>100.16430791563062</v>
      </c>
      <c r="J17" s="2" t="s">
        <v>1216</v>
      </c>
      <c r="K17" s="2" t="s">
        <v>134</v>
      </c>
      <c r="L17" s="2" t="s">
        <v>1217</v>
      </c>
      <c r="M17" s="2" t="s">
        <v>17</v>
      </c>
      <c r="N17" s="2" t="s">
        <v>1218</v>
      </c>
      <c r="O17" s="2" t="s">
        <v>1219</v>
      </c>
      <c r="P17" s="2" t="s">
        <v>36</v>
      </c>
      <c r="Q17" s="2" t="s">
        <v>1220</v>
      </c>
      <c r="R17" s="2" t="s">
        <v>1221</v>
      </c>
      <c r="S17" s="2" t="s">
        <v>1222</v>
      </c>
    </row>
    <row r="18" spans="1:19" ht="15" customHeight="1" x14ac:dyDescent="0.25">
      <c r="A18" s="1">
        <v>997</v>
      </c>
      <c r="B18" s="2" t="s">
        <v>121</v>
      </c>
      <c r="C18" s="12">
        <v>694</v>
      </c>
      <c r="D18" s="16">
        <f t="shared" si="0"/>
        <v>9.7961303873423831E-4</v>
      </c>
      <c r="E18" s="4">
        <v>8496</v>
      </c>
      <c r="F18" s="16">
        <f t="shared" si="1"/>
        <v>1.3815631567547315E-3</v>
      </c>
      <c r="G18" s="71">
        <v>0</v>
      </c>
      <c r="H18" s="71">
        <f t="shared" si="2"/>
        <v>442.48441903463299</v>
      </c>
      <c r="I18" s="19">
        <f t="shared" si="3"/>
        <v>442.48441903463299</v>
      </c>
      <c r="J18" s="2" t="s">
        <v>122</v>
      </c>
      <c r="K18" s="2" t="s">
        <v>123</v>
      </c>
      <c r="L18" s="2" t="s">
        <v>124</v>
      </c>
      <c r="M18" s="2" t="s">
        <v>125</v>
      </c>
      <c r="N18" s="2" t="s">
        <v>126</v>
      </c>
      <c r="O18" s="2" t="s">
        <v>127</v>
      </c>
      <c r="P18" s="2" t="s">
        <v>128</v>
      </c>
      <c r="Q18" s="2" t="s">
        <v>129</v>
      </c>
      <c r="R18" s="2" t="s">
        <v>130</v>
      </c>
      <c r="S18" s="2" t="s">
        <v>131</v>
      </c>
    </row>
    <row r="19" spans="1:19" ht="15" customHeight="1" x14ac:dyDescent="0.25">
      <c r="A19" s="1">
        <v>687</v>
      </c>
      <c r="B19" s="2" t="s">
        <v>108</v>
      </c>
      <c r="C19" s="12">
        <v>639</v>
      </c>
      <c r="D19" s="16">
        <f t="shared" si="0"/>
        <v>9.0197799964146725E-4</v>
      </c>
      <c r="E19" s="4">
        <v>6372</v>
      </c>
      <c r="F19" s="16">
        <f t="shared" si="1"/>
        <v>1.0361723675660487E-3</v>
      </c>
      <c r="G19" s="71">
        <v>455</v>
      </c>
      <c r="H19" s="71">
        <f t="shared" si="2"/>
        <v>363.20937881468848</v>
      </c>
      <c r="I19" s="19">
        <f t="shared" si="3"/>
        <v>-91.790621185311522</v>
      </c>
      <c r="J19" s="2" t="s">
        <v>109</v>
      </c>
      <c r="K19" s="2" t="s">
        <v>15</v>
      </c>
      <c r="L19" s="2" t="s">
        <v>59</v>
      </c>
      <c r="M19" s="2" t="s">
        <v>17</v>
      </c>
      <c r="N19" s="2" t="s">
        <v>110</v>
      </c>
      <c r="O19" s="2" t="s">
        <v>111</v>
      </c>
      <c r="P19" s="2" t="s">
        <v>20</v>
      </c>
      <c r="Q19" s="2" t="s">
        <v>112</v>
      </c>
      <c r="R19" s="2" t="s">
        <v>113</v>
      </c>
      <c r="S19" s="2" t="s">
        <v>65</v>
      </c>
    </row>
    <row r="20" spans="1:19" ht="15" customHeight="1" x14ac:dyDescent="0.25">
      <c r="A20" s="1">
        <v>1563</v>
      </c>
      <c r="B20" s="2" t="s">
        <v>93</v>
      </c>
      <c r="C20" s="12">
        <v>371</v>
      </c>
      <c r="D20" s="16">
        <f t="shared" si="0"/>
        <v>5.2368362733487377E-4</v>
      </c>
      <c r="E20" s="4">
        <v>2120</v>
      </c>
      <c r="F20" s="16">
        <f t="shared" si="1"/>
        <v>3.4474033572505074E-4</v>
      </c>
      <c r="G20" s="71">
        <v>455</v>
      </c>
      <c r="H20" s="71">
        <f t="shared" si="2"/>
        <v>162.74265067742985</v>
      </c>
      <c r="I20" s="19">
        <f t="shared" si="3"/>
        <v>-292.25734932257012</v>
      </c>
      <c r="J20" s="2" t="s">
        <v>94</v>
      </c>
      <c r="K20" s="2" t="s">
        <v>15</v>
      </c>
      <c r="L20" s="2" t="s">
        <v>95</v>
      </c>
      <c r="M20" s="2" t="s">
        <v>43</v>
      </c>
      <c r="N20" s="2" t="s">
        <v>96</v>
      </c>
      <c r="O20" s="2" t="s">
        <v>97</v>
      </c>
      <c r="P20" s="2" t="s">
        <v>20</v>
      </c>
      <c r="Q20" s="2" t="s">
        <v>98</v>
      </c>
      <c r="R20" s="2" t="s">
        <v>99</v>
      </c>
      <c r="S20" s="2" t="s">
        <v>100</v>
      </c>
    </row>
    <row r="21" spans="1:19" ht="15" customHeight="1" x14ac:dyDescent="0.25">
      <c r="A21" s="1">
        <v>1285</v>
      </c>
      <c r="B21" s="2" t="s">
        <v>101</v>
      </c>
      <c r="C21" s="12">
        <v>656</v>
      </c>
      <c r="D21" s="16">
        <f t="shared" si="0"/>
        <v>9.2597428445196012E-4</v>
      </c>
      <c r="E21" s="4">
        <v>16982</v>
      </c>
      <c r="F21" s="16">
        <f t="shared" si="1"/>
        <v>2.7615001798503825E-3</v>
      </c>
      <c r="G21" s="71">
        <v>691</v>
      </c>
      <c r="H21" s="71">
        <f t="shared" si="2"/>
        <v>691.03271461025906</v>
      </c>
      <c r="I21" s="19">
        <f t="shared" si="3"/>
        <v>3.2714610259063193E-2</v>
      </c>
      <c r="J21" s="2" t="s">
        <v>102</v>
      </c>
      <c r="K21" s="2" t="s">
        <v>15</v>
      </c>
      <c r="L21" s="2" t="s">
        <v>95</v>
      </c>
      <c r="M21" s="2" t="s">
        <v>43</v>
      </c>
      <c r="N21" s="2" t="s">
        <v>103</v>
      </c>
      <c r="O21" s="2" t="s">
        <v>104</v>
      </c>
      <c r="P21" s="2" t="s">
        <v>20</v>
      </c>
      <c r="Q21" s="2" t="s">
        <v>105</v>
      </c>
      <c r="R21" s="2" t="s">
        <v>106</v>
      </c>
      <c r="S21" s="2" t="s">
        <v>107</v>
      </c>
    </row>
    <row r="22" spans="1:19" ht="15" customHeight="1" x14ac:dyDescent="0.25">
      <c r="A22" s="1">
        <v>736</v>
      </c>
      <c r="B22" s="2" t="s">
        <v>114</v>
      </c>
      <c r="C22" s="12">
        <v>87</v>
      </c>
      <c r="D22" s="16">
        <f t="shared" si="0"/>
        <v>1.2280451638311057E-4</v>
      </c>
      <c r="E22" s="4">
        <v>5788</v>
      </c>
      <c r="F22" s="16">
        <f t="shared" si="1"/>
        <v>9.4120616187575172E-4</v>
      </c>
      <c r="G22" s="71">
        <v>1451</v>
      </c>
      <c r="H22" s="71">
        <f t="shared" si="2"/>
        <v>199.3956011057108</v>
      </c>
      <c r="I22" s="19">
        <f t="shared" si="3"/>
        <v>-1251.6043988942893</v>
      </c>
      <c r="J22" s="2" t="s">
        <v>115</v>
      </c>
      <c r="K22" s="2" t="s">
        <v>15</v>
      </c>
      <c r="L22" s="2" t="s">
        <v>59</v>
      </c>
      <c r="M22" s="2" t="s">
        <v>17</v>
      </c>
      <c r="N22" s="2" t="s">
        <v>116</v>
      </c>
      <c r="O22" s="2" t="s">
        <v>117</v>
      </c>
      <c r="P22" s="2" t="s">
        <v>118</v>
      </c>
      <c r="Q22" s="2" t="s">
        <v>119</v>
      </c>
      <c r="R22" s="2" t="s">
        <v>120</v>
      </c>
      <c r="S22" s="2" t="s">
        <v>65</v>
      </c>
    </row>
    <row r="23" spans="1:19" ht="15" customHeight="1" x14ac:dyDescent="0.25">
      <c r="A23" s="1">
        <v>686</v>
      </c>
      <c r="B23" s="2" t="s">
        <v>74</v>
      </c>
      <c r="C23" s="12">
        <v>926</v>
      </c>
      <c r="D23" s="16">
        <f t="shared" si="0"/>
        <v>1.3070917490891998E-3</v>
      </c>
      <c r="E23" s="5">
        <v>0</v>
      </c>
      <c r="F23" s="16">
        <f t="shared" si="1"/>
        <v>0</v>
      </c>
      <c r="G23" s="71">
        <v>691</v>
      </c>
      <c r="H23" s="71">
        <f t="shared" si="2"/>
        <v>244.94899377931603</v>
      </c>
      <c r="I23" s="19">
        <f t="shared" si="3"/>
        <v>-446.05100622068397</v>
      </c>
      <c r="J23" s="2" t="s">
        <v>75</v>
      </c>
      <c r="K23" s="2" t="s">
        <v>15</v>
      </c>
      <c r="L23" s="2" t="s">
        <v>59</v>
      </c>
      <c r="M23" s="2" t="s">
        <v>17</v>
      </c>
      <c r="N23" s="2" t="s">
        <v>76</v>
      </c>
      <c r="O23" s="2" t="s">
        <v>77</v>
      </c>
      <c r="P23" s="2" t="s">
        <v>78</v>
      </c>
      <c r="Q23" s="2" t="s">
        <v>79</v>
      </c>
      <c r="R23" s="2" t="s">
        <v>80</v>
      </c>
      <c r="S23" s="2" t="s">
        <v>75</v>
      </c>
    </row>
    <row r="24" spans="1:19" ht="15" customHeight="1" x14ac:dyDescent="0.25">
      <c r="A24" s="1">
        <v>790</v>
      </c>
      <c r="B24" s="2" t="s">
        <v>1269</v>
      </c>
      <c r="C24" s="12">
        <v>8</v>
      </c>
      <c r="D24" s="16">
        <f t="shared" si="0"/>
        <v>1.129236932258488E-5</v>
      </c>
      <c r="E24" s="10">
        <v>642</v>
      </c>
      <c r="F24" s="16">
        <f t="shared" si="1"/>
        <v>1.0439778091296347E-4</v>
      </c>
      <c r="G24" s="71">
        <v>455</v>
      </c>
      <c r="H24" s="71">
        <f t="shared" si="2"/>
        <v>21.680334154141761</v>
      </c>
      <c r="I24" s="19">
        <f t="shared" si="3"/>
        <v>-433.31966584585825</v>
      </c>
      <c r="J24" s="2" t="s">
        <v>1270</v>
      </c>
      <c r="K24" s="2" t="s">
        <v>31</v>
      </c>
      <c r="L24" s="2" t="s">
        <v>59</v>
      </c>
      <c r="M24" s="2" t="s">
        <v>17</v>
      </c>
      <c r="N24" s="2" t="s">
        <v>1271</v>
      </c>
      <c r="O24" s="2" t="s">
        <v>1272</v>
      </c>
      <c r="P24" s="2" t="s">
        <v>36</v>
      </c>
      <c r="Q24" s="2" t="s">
        <v>1273</v>
      </c>
      <c r="R24" s="2" t="s">
        <v>1274</v>
      </c>
      <c r="S24" s="2" t="s">
        <v>1275</v>
      </c>
    </row>
    <row r="25" spans="1:19" ht="15" customHeight="1" x14ac:dyDescent="0.25">
      <c r="A25" s="1">
        <v>683</v>
      </c>
      <c r="B25" s="2" t="s">
        <v>993</v>
      </c>
      <c r="C25" s="12">
        <v>72120</v>
      </c>
      <c r="D25" s="16">
        <f t="shared" si="0"/>
        <v>0.1018007094431027</v>
      </c>
      <c r="E25" s="10">
        <v>167466</v>
      </c>
      <c r="F25" s="16">
        <f t="shared" si="1"/>
        <v>2.7232209935156293E-2</v>
      </c>
      <c r="G25" s="71">
        <v>12775</v>
      </c>
      <c r="H25" s="71">
        <f t="shared" si="2"/>
        <v>24180.769091485738</v>
      </c>
      <c r="I25" s="19">
        <f t="shared" si="3"/>
        <v>11405.769091485738</v>
      </c>
      <c r="J25" s="2" t="s">
        <v>991</v>
      </c>
      <c r="K25" s="2" t="s">
        <v>134</v>
      </c>
      <c r="L25" s="2" t="s">
        <v>59</v>
      </c>
      <c r="M25" s="2" t="s">
        <v>17</v>
      </c>
      <c r="N25" s="2" t="s">
        <v>994</v>
      </c>
      <c r="O25" s="2" t="s">
        <v>995</v>
      </c>
      <c r="P25" s="2" t="s">
        <v>36</v>
      </c>
      <c r="Q25" s="2" t="s">
        <v>996</v>
      </c>
      <c r="R25" s="2" t="s">
        <v>992</v>
      </c>
      <c r="S25" s="2" t="s">
        <v>997</v>
      </c>
    </row>
    <row r="26" spans="1:19" ht="15" customHeight="1" x14ac:dyDescent="0.25">
      <c r="A26" s="1">
        <v>739</v>
      </c>
      <c r="B26" s="2" t="s">
        <v>186</v>
      </c>
      <c r="C26" s="12">
        <v>2269</v>
      </c>
      <c r="D26" s="16">
        <f t="shared" si="0"/>
        <v>3.2027982491181365E-3</v>
      </c>
      <c r="E26" s="4">
        <v>14402</v>
      </c>
      <c r="F26" s="16">
        <f t="shared" si="1"/>
        <v>2.3419576958076324E-3</v>
      </c>
      <c r="G26" s="71">
        <v>1197</v>
      </c>
      <c r="H26" s="71">
        <f t="shared" si="2"/>
        <v>1039.087264079089</v>
      </c>
      <c r="I26" s="19">
        <f t="shared" si="3"/>
        <v>-157.91273592091102</v>
      </c>
      <c r="J26" s="2" t="s">
        <v>187</v>
      </c>
      <c r="K26" s="2" t="s">
        <v>15</v>
      </c>
      <c r="L26" s="2" t="s">
        <v>59</v>
      </c>
      <c r="M26" s="2" t="s">
        <v>17</v>
      </c>
      <c r="N26" s="2" t="s">
        <v>188</v>
      </c>
      <c r="O26" s="2" t="s">
        <v>189</v>
      </c>
      <c r="P26" s="2" t="s">
        <v>20</v>
      </c>
      <c r="Q26" s="2" t="s">
        <v>190</v>
      </c>
      <c r="R26" s="2" t="s">
        <v>191</v>
      </c>
      <c r="S26" s="2" t="s">
        <v>65</v>
      </c>
    </row>
    <row r="27" spans="1:19" ht="15" customHeight="1" x14ac:dyDescent="0.25">
      <c r="A27" s="1">
        <v>737</v>
      </c>
      <c r="B27" s="2" t="s">
        <v>180</v>
      </c>
      <c r="C27" s="13">
        <v>2309</v>
      </c>
      <c r="D27" s="16">
        <f t="shared" si="0"/>
        <v>3.259260095731061E-3</v>
      </c>
      <c r="E27" s="4">
        <v>18649</v>
      </c>
      <c r="F27" s="16">
        <f t="shared" si="1"/>
        <v>3.0325766608190899E-3</v>
      </c>
      <c r="G27" s="71">
        <v>1197</v>
      </c>
      <c r="H27" s="71">
        <f t="shared" si="2"/>
        <v>1179.0902081774982</v>
      </c>
      <c r="I27" s="19">
        <f t="shared" si="3"/>
        <v>-17.909791822501802</v>
      </c>
      <c r="J27" s="2" t="s">
        <v>181</v>
      </c>
      <c r="K27" s="2" t="s">
        <v>15</v>
      </c>
      <c r="L27" s="2" t="s">
        <v>59</v>
      </c>
      <c r="M27" s="2" t="s">
        <v>17</v>
      </c>
      <c r="N27" s="2" t="s">
        <v>182</v>
      </c>
      <c r="O27" s="2" t="s">
        <v>183</v>
      </c>
      <c r="P27" s="2" t="s">
        <v>20</v>
      </c>
      <c r="Q27" s="2" t="s">
        <v>184</v>
      </c>
      <c r="R27" s="2" t="s">
        <v>185</v>
      </c>
      <c r="S27" s="2" t="s">
        <v>65</v>
      </c>
    </row>
    <row r="28" spans="1:19" ht="15" customHeight="1" x14ac:dyDescent="0.25">
      <c r="A28" s="1">
        <v>678</v>
      </c>
      <c r="B28" s="2" t="s">
        <v>192</v>
      </c>
      <c r="C28" s="12">
        <v>484</v>
      </c>
      <c r="D28" s="16">
        <f t="shared" si="0"/>
        <v>6.8318834401638519E-4</v>
      </c>
      <c r="E28" s="4">
        <v>4554</v>
      </c>
      <c r="F28" s="16">
        <f t="shared" si="1"/>
        <v>7.4054126834522684E-4</v>
      </c>
      <c r="G28" s="71">
        <v>455</v>
      </c>
      <c r="H28" s="71">
        <f t="shared" si="2"/>
        <v>266.80692935656612</v>
      </c>
      <c r="I28" s="19">
        <f t="shared" si="3"/>
        <v>-188.19307064343388</v>
      </c>
      <c r="J28" s="2" t="s">
        <v>193</v>
      </c>
      <c r="K28" s="2" t="s">
        <v>15</v>
      </c>
      <c r="L28" s="2" t="s">
        <v>59</v>
      </c>
      <c r="M28" s="2" t="s">
        <v>17</v>
      </c>
      <c r="N28" s="2" t="s">
        <v>194</v>
      </c>
      <c r="O28" s="2" t="s">
        <v>195</v>
      </c>
      <c r="P28" s="2" t="s">
        <v>20</v>
      </c>
      <c r="Q28" s="2" t="s">
        <v>196</v>
      </c>
      <c r="R28" s="2" t="s">
        <v>197</v>
      </c>
      <c r="S28" s="2" t="s">
        <v>65</v>
      </c>
    </row>
    <row r="29" spans="1:19" ht="15" customHeight="1" x14ac:dyDescent="0.25">
      <c r="A29" s="1">
        <v>1226</v>
      </c>
      <c r="B29" s="2" t="s">
        <v>1042</v>
      </c>
      <c r="C29" s="12">
        <v>14199</v>
      </c>
      <c r="D29" s="16">
        <f t="shared" si="0"/>
        <v>2.004254400142284E-2</v>
      </c>
      <c r="E29" s="10">
        <v>29506</v>
      </c>
      <c r="F29" s="16">
        <f t="shared" si="1"/>
        <v>4.798069974482711E-3</v>
      </c>
      <c r="G29" s="71">
        <v>1451</v>
      </c>
      <c r="H29" s="71">
        <f t="shared" si="2"/>
        <v>4655.1310590847006</v>
      </c>
      <c r="I29" s="19">
        <f t="shared" si="3"/>
        <v>3204.1310590847006</v>
      </c>
      <c r="J29" s="2" t="s">
        <v>1043</v>
      </c>
      <c r="K29" s="2" t="s">
        <v>134</v>
      </c>
      <c r="L29" s="2" t="s">
        <v>639</v>
      </c>
      <c r="M29" s="2" t="s">
        <v>43</v>
      </c>
      <c r="N29" s="2" t="s">
        <v>1044</v>
      </c>
      <c r="O29" s="2" t="s">
        <v>1045</v>
      </c>
      <c r="P29" s="2" t="s">
        <v>36</v>
      </c>
      <c r="Q29" s="2" t="s">
        <v>1046</v>
      </c>
      <c r="R29" s="2" t="s">
        <v>1047</v>
      </c>
      <c r="S29" s="2" t="s">
        <v>1048</v>
      </c>
    </row>
    <row r="30" spans="1:19" ht="15" customHeight="1" x14ac:dyDescent="0.25">
      <c r="A30" s="1">
        <v>1004</v>
      </c>
      <c r="B30" s="2" t="s">
        <v>1555</v>
      </c>
      <c r="C30" s="12">
        <v>1200</v>
      </c>
      <c r="D30" s="16">
        <f t="shared" si="0"/>
        <v>1.6938553983877321E-3</v>
      </c>
      <c r="E30" s="10">
        <v>23753</v>
      </c>
      <c r="F30" s="16">
        <f t="shared" si="1"/>
        <v>3.8625552804137406E-3</v>
      </c>
      <c r="G30" s="71">
        <v>455</v>
      </c>
      <c r="H30" s="71">
        <f t="shared" si="2"/>
        <v>1041.271361207396</v>
      </c>
      <c r="I30" s="19">
        <f t="shared" si="3"/>
        <v>586.27136120739601</v>
      </c>
      <c r="J30" s="2" t="s">
        <v>1556</v>
      </c>
      <c r="K30" s="2" t="s">
        <v>134</v>
      </c>
      <c r="L30" s="2" t="s">
        <v>1557</v>
      </c>
      <c r="M30" s="2" t="s">
        <v>125</v>
      </c>
      <c r="N30" s="2" t="s">
        <v>1558</v>
      </c>
      <c r="O30" s="2" t="s">
        <v>1559</v>
      </c>
      <c r="P30" s="2" t="s">
        <v>36</v>
      </c>
      <c r="Q30" s="2" t="s">
        <v>1560</v>
      </c>
      <c r="R30" s="2" t="s">
        <v>1561</v>
      </c>
      <c r="S30" s="2" t="s">
        <v>1562</v>
      </c>
    </row>
    <row r="31" spans="1:19" ht="15" customHeight="1" x14ac:dyDescent="0.25">
      <c r="A31" s="1">
        <v>1202</v>
      </c>
      <c r="B31" s="2" t="s">
        <v>66</v>
      </c>
      <c r="C31" s="13">
        <v>350</v>
      </c>
      <c r="D31" s="16">
        <f t="shared" si="0"/>
        <v>4.9404115786308845E-4</v>
      </c>
      <c r="E31" s="4">
        <v>5169</v>
      </c>
      <c r="F31" s="16">
        <f t="shared" si="1"/>
        <v>8.4054848837867321E-4</v>
      </c>
      <c r="G31" s="71">
        <v>455</v>
      </c>
      <c r="H31" s="71">
        <f t="shared" si="2"/>
        <v>250.10209970570614</v>
      </c>
      <c r="I31" s="19">
        <f t="shared" si="3"/>
        <v>-204.89790029429386</v>
      </c>
      <c r="J31" s="2" t="s">
        <v>67</v>
      </c>
      <c r="K31" s="2" t="s">
        <v>15</v>
      </c>
      <c r="L31" s="2" t="s">
        <v>68</v>
      </c>
      <c r="M31" s="2" t="s">
        <v>43</v>
      </c>
      <c r="N31" s="2" t="s">
        <v>69</v>
      </c>
      <c r="O31" s="2" t="s">
        <v>70</v>
      </c>
      <c r="P31" s="2" t="s">
        <v>71</v>
      </c>
      <c r="Q31" s="2" t="s">
        <v>72</v>
      </c>
      <c r="R31" s="2" t="s">
        <v>73</v>
      </c>
      <c r="S31" s="2" t="s">
        <v>65</v>
      </c>
    </row>
    <row r="32" spans="1:19" ht="15" customHeight="1" x14ac:dyDescent="0.25">
      <c r="A32" s="1">
        <v>1063</v>
      </c>
      <c r="B32" s="2" t="s">
        <v>141</v>
      </c>
      <c r="C32" s="12">
        <v>955</v>
      </c>
      <c r="D32" s="16">
        <f t="shared" si="0"/>
        <v>1.3480265878835699E-3</v>
      </c>
      <c r="E32" s="4">
        <v>18075</v>
      </c>
      <c r="F32" s="16">
        <f t="shared" si="1"/>
        <v>2.9392365887878735E-3</v>
      </c>
      <c r="G32" s="71">
        <v>935</v>
      </c>
      <c r="H32" s="71">
        <f t="shared" si="2"/>
        <v>803.43311930822847</v>
      </c>
      <c r="I32" s="19">
        <f t="shared" si="3"/>
        <v>-131.56688069177153</v>
      </c>
      <c r="J32" s="2" t="s">
        <v>142</v>
      </c>
      <c r="K32" s="2" t="s">
        <v>134</v>
      </c>
      <c r="L32" s="2" t="s">
        <v>143</v>
      </c>
      <c r="M32" s="2" t="s">
        <v>33</v>
      </c>
      <c r="N32" s="2" t="s">
        <v>144</v>
      </c>
      <c r="O32" s="2" t="s">
        <v>145</v>
      </c>
      <c r="P32" s="2" t="s">
        <v>128</v>
      </c>
      <c r="Q32" s="2" t="s">
        <v>146</v>
      </c>
      <c r="R32" s="2" t="s">
        <v>147</v>
      </c>
      <c r="S32" s="2" t="s">
        <v>148</v>
      </c>
    </row>
    <row r="33" spans="1:19" ht="15" customHeight="1" x14ac:dyDescent="0.25">
      <c r="A33" s="1">
        <v>728</v>
      </c>
      <c r="B33" s="2" t="s">
        <v>155</v>
      </c>
      <c r="C33" s="12">
        <v>586</v>
      </c>
      <c r="D33" s="16">
        <f t="shared" si="0"/>
        <v>8.2716605287934245E-4</v>
      </c>
      <c r="E33" s="4">
        <v>6952</v>
      </c>
      <c r="F33" s="16">
        <f t="shared" si="1"/>
        <v>1.1304881197927135E-3</v>
      </c>
      <c r="G33" s="71">
        <v>455</v>
      </c>
      <c r="H33" s="71">
        <f t="shared" si="2"/>
        <v>366.86439195874328</v>
      </c>
      <c r="I33" s="19">
        <f t="shared" si="3"/>
        <v>-88.135608041256717</v>
      </c>
      <c r="J33" s="2" t="s">
        <v>156</v>
      </c>
      <c r="K33" s="2" t="s">
        <v>15</v>
      </c>
      <c r="L33" s="2" t="s">
        <v>59</v>
      </c>
      <c r="M33" s="2" t="s">
        <v>17</v>
      </c>
      <c r="N33" s="2" t="s">
        <v>157</v>
      </c>
      <c r="O33" s="2" t="s">
        <v>158</v>
      </c>
      <c r="P33" s="2" t="s">
        <v>20</v>
      </c>
      <c r="Q33" s="2" t="s">
        <v>159</v>
      </c>
      <c r="R33" s="2" t="s">
        <v>160</v>
      </c>
      <c r="S33" s="2" t="s">
        <v>65</v>
      </c>
    </row>
    <row r="34" spans="1:19" ht="15" customHeight="1" x14ac:dyDescent="0.25">
      <c r="A34" s="1">
        <v>998</v>
      </c>
      <c r="B34" s="2" t="s">
        <v>547</v>
      </c>
      <c r="C34" s="12">
        <v>450</v>
      </c>
      <c r="D34" s="16">
        <f t="shared" si="0"/>
        <v>6.3519577439539944E-4</v>
      </c>
      <c r="E34" s="4">
        <v>3954</v>
      </c>
      <c r="F34" s="16">
        <f t="shared" si="1"/>
        <v>6.4297324880040121E-4</v>
      </c>
      <c r="G34" s="71">
        <v>455</v>
      </c>
      <c r="H34" s="71">
        <f t="shared" si="2"/>
        <v>239.52887494689307</v>
      </c>
      <c r="I34" s="19">
        <f t="shared" si="3"/>
        <v>-215.47112505310693</v>
      </c>
      <c r="J34" s="2" t="s">
        <v>548</v>
      </c>
      <c r="K34" s="2" t="s">
        <v>15</v>
      </c>
      <c r="L34" s="2" t="s">
        <v>549</v>
      </c>
      <c r="M34" s="2" t="s">
        <v>125</v>
      </c>
      <c r="N34" s="2" t="s">
        <v>550</v>
      </c>
      <c r="O34" s="2" t="s">
        <v>551</v>
      </c>
      <c r="P34" s="2" t="s">
        <v>20</v>
      </c>
      <c r="Q34" s="2" t="s">
        <v>552</v>
      </c>
      <c r="R34" s="2" t="s">
        <v>553</v>
      </c>
      <c r="S34" s="2" t="s">
        <v>65</v>
      </c>
    </row>
    <row r="35" spans="1:19" ht="15" customHeight="1" x14ac:dyDescent="0.25">
      <c r="A35" s="1">
        <v>1121</v>
      </c>
      <c r="B35" s="2" t="s">
        <v>813</v>
      </c>
      <c r="C35" s="12">
        <v>47714</v>
      </c>
      <c r="D35" s="16">
        <f t="shared" si="0"/>
        <v>6.7350513732226863E-2</v>
      </c>
      <c r="E35" s="10">
        <v>134932</v>
      </c>
      <c r="F35" s="16">
        <f t="shared" si="1"/>
        <v>2.1941746688704029E-2</v>
      </c>
      <c r="G35" s="71">
        <v>10255</v>
      </c>
      <c r="H35" s="71">
        <f t="shared" si="2"/>
        <v>16733.369602882449</v>
      </c>
      <c r="I35" s="19">
        <f t="shared" si="3"/>
        <v>6478.3696028824488</v>
      </c>
      <c r="J35" s="2" t="s">
        <v>814</v>
      </c>
      <c r="K35" s="2" t="s">
        <v>134</v>
      </c>
      <c r="L35" s="2" t="s">
        <v>541</v>
      </c>
      <c r="M35" s="2" t="s">
        <v>33</v>
      </c>
      <c r="N35" s="2" t="s">
        <v>230</v>
      </c>
      <c r="O35" s="2" t="s">
        <v>815</v>
      </c>
      <c r="P35" s="2" t="s">
        <v>36</v>
      </c>
      <c r="Q35" s="2" t="s">
        <v>816</v>
      </c>
      <c r="R35" s="2" t="s">
        <v>817</v>
      </c>
      <c r="S35" s="2" t="s">
        <v>818</v>
      </c>
    </row>
    <row r="36" spans="1:19" ht="15" customHeight="1" x14ac:dyDescent="0.25">
      <c r="A36" s="1">
        <v>702</v>
      </c>
      <c r="B36" s="2" t="s">
        <v>132</v>
      </c>
      <c r="C36" s="12">
        <v>1025</v>
      </c>
      <c r="D36" s="16">
        <f t="shared" si="0"/>
        <v>1.4468348194561877E-3</v>
      </c>
      <c r="E36" s="4">
        <v>13009</v>
      </c>
      <c r="F36" s="16">
        <f t="shared" si="1"/>
        <v>2.1154372770977288E-3</v>
      </c>
      <c r="G36" s="71">
        <v>225</v>
      </c>
      <c r="H36" s="71">
        <f t="shared" si="2"/>
        <v>667.56979089420406</v>
      </c>
      <c r="I36" s="19">
        <f t="shared" si="3"/>
        <v>442.56979089420406</v>
      </c>
      <c r="J36" s="2" t="s">
        <v>133</v>
      </c>
      <c r="K36" s="2" t="s">
        <v>134</v>
      </c>
      <c r="L36" s="2" t="s">
        <v>135</v>
      </c>
      <c r="M36" s="2" t="s">
        <v>17</v>
      </c>
      <c r="N36" s="2" t="s">
        <v>136</v>
      </c>
      <c r="O36" s="2" t="s">
        <v>137</v>
      </c>
      <c r="P36" s="2" t="s">
        <v>36</v>
      </c>
      <c r="Q36" s="2" t="s">
        <v>138</v>
      </c>
      <c r="R36" s="2" t="s">
        <v>139</v>
      </c>
      <c r="S36" s="2" t="s">
        <v>140</v>
      </c>
    </row>
    <row r="37" spans="1:19" ht="15" customHeight="1" x14ac:dyDescent="0.25">
      <c r="A37" s="1">
        <v>731</v>
      </c>
      <c r="B37" s="2" t="s">
        <v>174</v>
      </c>
      <c r="C37" s="12">
        <v>510</v>
      </c>
      <c r="D37" s="16">
        <f t="shared" si="0"/>
        <v>7.1988854431478608E-4</v>
      </c>
      <c r="E37" s="4">
        <v>5874</v>
      </c>
      <c r="F37" s="16">
        <f t="shared" si="1"/>
        <v>9.5519091134384335E-4</v>
      </c>
      <c r="G37" s="71">
        <v>455</v>
      </c>
      <c r="H37" s="71">
        <f t="shared" si="2"/>
        <v>313.90988999042713</v>
      </c>
      <c r="I37" s="19">
        <f t="shared" si="3"/>
        <v>-141.09011000957287</v>
      </c>
      <c r="J37" s="2" t="s">
        <v>175</v>
      </c>
      <c r="K37" s="2" t="s">
        <v>15</v>
      </c>
      <c r="L37" s="2" t="s">
        <v>59</v>
      </c>
      <c r="M37" s="2" t="s">
        <v>17</v>
      </c>
      <c r="N37" s="2" t="s">
        <v>176</v>
      </c>
      <c r="O37" s="2" t="s">
        <v>177</v>
      </c>
      <c r="P37" s="2" t="s">
        <v>20</v>
      </c>
      <c r="Q37" s="2" t="s">
        <v>178</v>
      </c>
      <c r="R37" s="2" t="s">
        <v>179</v>
      </c>
      <c r="S37" s="2" t="s">
        <v>65</v>
      </c>
    </row>
    <row r="38" spans="1:19" ht="15" customHeight="1" x14ac:dyDescent="0.25">
      <c r="A38" s="1">
        <v>1074</v>
      </c>
      <c r="B38" s="2" t="s">
        <v>1596</v>
      </c>
      <c r="C38" s="12">
        <v>2251</v>
      </c>
      <c r="D38" s="16">
        <f t="shared" si="0"/>
        <v>3.1773904181423207E-3</v>
      </c>
      <c r="E38" s="10">
        <v>9692</v>
      </c>
      <c r="F38" s="16">
        <f t="shared" si="1"/>
        <v>1.5760487423807507E-3</v>
      </c>
      <c r="G38" s="71">
        <v>691</v>
      </c>
      <c r="H38" s="71">
        <f t="shared" si="2"/>
        <v>890.79449868202357</v>
      </c>
      <c r="I38" s="19">
        <f t="shared" si="3"/>
        <v>199.79449868202357</v>
      </c>
      <c r="J38" s="2" t="s">
        <v>1597</v>
      </c>
      <c r="K38" s="2" t="s">
        <v>134</v>
      </c>
      <c r="L38" s="2" t="s">
        <v>1598</v>
      </c>
      <c r="M38" s="2" t="s">
        <v>33</v>
      </c>
      <c r="N38" s="2" t="s">
        <v>1599</v>
      </c>
      <c r="O38" s="2" t="s">
        <v>1600</v>
      </c>
      <c r="P38" s="2" t="s">
        <v>36</v>
      </c>
      <c r="Q38" s="2" t="s">
        <v>1601</v>
      </c>
      <c r="R38" s="2" t="s">
        <v>1602</v>
      </c>
      <c r="S38" s="2" t="s">
        <v>65</v>
      </c>
    </row>
    <row r="39" spans="1:19" ht="15" customHeight="1" x14ac:dyDescent="0.25">
      <c r="A39" s="1">
        <v>924</v>
      </c>
      <c r="B39" s="2" t="s">
        <v>606</v>
      </c>
      <c r="C39" s="12">
        <v>703</v>
      </c>
      <c r="D39" s="16">
        <f t="shared" si="0"/>
        <v>9.9231695422214621E-4</v>
      </c>
      <c r="E39" s="4">
        <v>8742</v>
      </c>
      <c r="F39" s="16">
        <f t="shared" si="1"/>
        <v>1.42156604476811E-3</v>
      </c>
      <c r="G39" s="71">
        <v>0</v>
      </c>
      <c r="H39" s="71">
        <f t="shared" si="2"/>
        <v>452.36167401077398</v>
      </c>
      <c r="I39" s="19">
        <f t="shared" si="3"/>
        <v>452.36167401077398</v>
      </c>
      <c r="J39" s="2" t="s">
        <v>607</v>
      </c>
      <c r="K39" s="2" t="s">
        <v>123</v>
      </c>
      <c r="L39" s="2" t="s">
        <v>608</v>
      </c>
      <c r="M39" s="2" t="s">
        <v>125</v>
      </c>
      <c r="N39" s="2" t="s">
        <v>609</v>
      </c>
      <c r="O39" s="2" t="s">
        <v>610</v>
      </c>
      <c r="P39" s="2" t="s">
        <v>128</v>
      </c>
      <c r="Q39" s="2" t="s">
        <v>611</v>
      </c>
      <c r="R39" s="2" t="s">
        <v>612</v>
      </c>
      <c r="S39" s="2" t="s">
        <v>613</v>
      </c>
    </row>
    <row r="40" spans="1:19" ht="15" customHeight="1" x14ac:dyDescent="0.25">
      <c r="A40" s="1">
        <v>926</v>
      </c>
      <c r="B40" s="2" t="s">
        <v>1446</v>
      </c>
      <c r="C40" s="13">
        <v>887</v>
      </c>
      <c r="D40" s="16">
        <f t="shared" si="0"/>
        <v>1.2520414486415984E-3</v>
      </c>
      <c r="E40" s="10">
        <v>11693</v>
      </c>
      <c r="F40" s="16">
        <f t="shared" si="1"/>
        <v>1.9014380875627445E-3</v>
      </c>
      <c r="G40" s="71">
        <v>691</v>
      </c>
      <c r="H40" s="71">
        <f t="shared" si="2"/>
        <v>590.9620650846939</v>
      </c>
      <c r="I40" s="19">
        <f t="shared" si="3"/>
        <v>-100.0379349153061</v>
      </c>
      <c r="J40" s="2" t="s">
        <v>1447</v>
      </c>
      <c r="K40" s="2" t="s">
        <v>15</v>
      </c>
      <c r="L40" s="2" t="s">
        <v>608</v>
      </c>
      <c r="M40" s="2" t="s">
        <v>125</v>
      </c>
      <c r="N40" s="2" t="s">
        <v>1448</v>
      </c>
      <c r="O40" s="2" t="s">
        <v>1449</v>
      </c>
      <c r="P40" s="2" t="s">
        <v>20</v>
      </c>
      <c r="Q40" s="2" t="s">
        <v>1450</v>
      </c>
      <c r="R40" s="2" t="s">
        <v>1451</v>
      </c>
      <c r="S40" s="2" t="s">
        <v>65</v>
      </c>
    </row>
    <row r="41" spans="1:19" ht="15" customHeight="1" x14ac:dyDescent="0.25">
      <c r="A41" s="1">
        <v>730</v>
      </c>
      <c r="B41" s="2" t="s">
        <v>149</v>
      </c>
      <c r="C41" s="13">
        <v>425</v>
      </c>
      <c r="D41" s="16">
        <f t="shared" si="0"/>
        <v>5.999071202623217E-4</v>
      </c>
      <c r="E41" s="4">
        <v>5034</v>
      </c>
      <c r="F41" s="16">
        <f t="shared" si="1"/>
        <v>8.1859568398108746E-4</v>
      </c>
      <c r="G41" s="71">
        <v>455</v>
      </c>
      <c r="H41" s="71">
        <f t="shared" si="2"/>
        <v>265.82742551521488</v>
      </c>
      <c r="I41" s="19">
        <f t="shared" si="3"/>
        <v>-189.17257448478512</v>
      </c>
      <c r="J41" s="2" t="s">
        <v>150</v>
      </c>
      <c r="K41" s="2" t="s">
        <v>15</v>
      </c>
      <c r="L41" s="2" t="s">
        <v>59</v>
      </c>
      <c r="M41" s="2" t="s">
        <v>17</v>
      </c>
      <c r="N41" s="2" t="s">
        <v>151</v>
      </c>
      <c r="O41" s="2" t="s">
        <v>152</v>
      </c>
      <c r="P41" s="2" t="s">
        <v>20</v>
      </c>
      <c r="Q41" s="2" t="s">
        <v>153</v>
      </c>
      <c r="R41" s="2" t="s">
        <v>154</v>
      </c>
      <c r="S41" s="2" t="s">
        <v>65</v>
      </c>
    </row>
    <row r="42" spans="1:19" ht="15" customHeight="1" x14ac:dyDescent="0.25">
      <c r="A42" s="1">
        <v>1079</v>
      </c>
      <c r="B42" s="2" t="s">
        <v>800</v>
      </c>
      <c r="C42" s="12">
        <v>12433</v>
      </c>
      <c r="D42" s="16">
        <f t="shared" si="0"/>
        <v>1.7549753473462226E-2</v>
      </c>
      <c r="E42" s="10">
        <v>57332</v>
      </c>
      <c r="F42" s="16">
        <f t="shared" si="1"/>
        <v>9.3229494942399099E-3</v>
      </c>
      <c r="G42" s="71">
        <v>1451</v>
      </c>
      <c r="H42" s="71">
        <f t="shared" si="2"/>
        <v>5035.9445361473799</v>
      </c>
      <c r="I42" s="19">
        <f t="shared" si="3"/>
        <v>3584.9445361473799</v>
      </c>
      <c r="J42" s="2" t="s">
        <v>801</v>
      </c>
      <c r="K42" s="2" t="s">
        <v>134</v>
      </c>
      <c r="L42" s="2" t="s">
        <v>802</v>
      </c>
      <c r="M42" s="2" t="s">
        <v>33</v>
      </c>
      <c r="N42" s="2" t="s">
        <v>714</v>
      </c>
      <c r="O42" s="2" t="s">
        <v>803</v>
      </c>
      <c r="P42" s="2" t="s">
        <v>36</v>
      </c>
      <c r="Q42" s="2" t="s">
        <v>804</v>
      </c>
      <c r="R42" s="2" t="s">
        <v>805</v>
      </c>
      <c r="S42" s="2" t="s">
        <v>65</v>
      </c>
    </row>
    <row r="43" spans="1:19" ht="15" customHeight="1" x14ac:dyDescent="0.25">
      <c r="A43" s="1">
        <v>700</v>
      </c>
      <c r="B43" s="2" t="s">
        <v>459</v>
      </c>
      <c r="C43" s="12">
        <v>2635</v>
      </c>
      <c r="D43" s="16">
        <f t="shared" si="0"/>
        <v>3.7194241456263949E-3</v>
      </c>
      <c r="E43" s="4">
        <v>21299</v>
      </c>
      <c r="F43" s="16">
        <f t="shared" si="1"/>
        <v>3.4635020804754035E-3</v>
      </c>
      <c r="G43" s="71">
        <v>691</v>
      </c>
      <c r="H43" s="71">
        <f t="shared" si="2"/>
        <v>1346.080374771477</v>
      </c>
      <c r="I43" s="19">
        <f t="shared" si="3"/>
        <v>655.08037477147695</v>
      </c>
      <c r="J43" s="2" t="s">
        <v>460</v>
      </c>
      <c r="K43" s="2" t="s">
        <v>134</v>
      </c>
      <c r="L43" s="2" t="s">
        <v>461</v>
      </c>
      <c r="M43" s="2" t="s">
        <v>17</v>
      </c>
      <c r="N43" s="2" t="s">
        <v>462</v>
      </c>
      <c r="O43" s="2" t="s">
        <v>463</v>
      </c>
      <c r="P43" s="2" t="s">
        <v>36</v>
      </c>
      <c r="Q43" s="2" t="s">
        <v>464</v>
      </c>
      <c r="R43" s="2" t="s">
        <v>465</v>
      </c>
      <c r="S43" s="2" t="s">
        <v>466</v>
      </c>
    </row>
    <row r="44" spans="1:19" ht="15" customHeight="1" x14ac:dyDescent="0.25">
      <c r="A44" s="1">
        <v>742</v>
      </c>
      <c r="B44" s="2" t="s">
        <v>894</v>
      </c>
      <c r="C44" s="13">
        <v>976</v>
      </c>
      <c r="D44" s="16">
        <f t="shared" si="0"/>
        <v>1.3776690573553553E-3</v>
      </c>
      <c r="E44" s="10">
        <v>7808</v>
      </c>
      <c r="F44" s="16">
        <f t="shared" si="1"/>
        <v>1.2696851610099981E-3</v>
      </c>
      <c r="G44" s="71">
        <v>691</v>
      </c>
      <c r="H44" s="71">
        <f t="shared" si="2"/>
        <v>496.11418052166721</v>
      </c>
      <c r="I44" s="19">
        <f t="shared" si="3"/>
        <v>-194.88581947833279</v>
      </c>
      <c r="J44" s="2" t="s">
        <v>895</v>
      </c>
      <c r="K44" s="2" t="s">
        <v>15</v>
      </c>
      <c r="L44" s="2" t="s">
        <v>59</v>
      </c>
      <c r="M44" s="2" t="s">
        <v>17</v>
      </c>
      <c r="N44" s="2" t="s">
        <v>896</v>
      </c>
      <c r="O44" s="2" t="s">
        <v>897</v>
      </c>
      <c r="P44" s="2" t="s">
        <v>20</v>
      </c>
      <c r="Q44" s="2" t="s">
        <v>898</v>
      </c>
      <c r="R44" s="2" t="s">
        <v>899</v>
      </c>
      <c r="S44" s="2" t="s">
        <v>65</v>
      </c>
    </row>
    <row r="45" spans="1:19" ht="15" customHeight="1" x14ac:dyDescent="0.25">
      <c r="A45" s="1">
        <v>738</v>
      </c>
      <c r="B45" s="2" t="s">
        <v>243</v>
      </c>
      <c r="C45" s="13">
        <v>543</v>
      </c>
      <c r="D45" s="16">
        <f t="shared" si="0"/>
        <v>7.6646956777044869E-4</v>
      </c>
      <c r="E45" s="4">
        <v>6339</v>
      </c>
      <c r="F45" s="16">
        <f t="shared" si="1"/>
        <v>1.0308061264910832E-3</v>
      </c>
      <c r="G45" s="71">
        <v>455</v>
      </c>
      <c r="H45" s="71">
        <f t="shared" si="2"/>
        <v>336.80946510461109</v>
      </c>
      <c r="I45" s="19">
        <f t="shared" si="3"/>
        <v>-118.19053489538891</v>
      </c>
      <c r="J45" s="2" t="s">
        <v>244</v>
      </c>
      <c r="K45" s="2" t="s">
        <v>15</v>
      </c>
      <c r="L45" s="2" t="s">
        <v>59</v>
      </c>
      <c r="M45" s="2" t="s">
        <v>17</v>
      </c>
      <c r="N45" s="2" t="s">
        <v>245</v>
      </c>
      <c r="O45" s="2" t="s">
        <v>246</v>
      </c>
      <c r="P45" s="2" t="s">
        <v>20</v>
      </c>
      <c r="Q45" s="2" t="s">
        <v>247</v>
      </c>
      <c r="R45" s="2" t="s">
        <v>248</v>
      </c>
      <c r="S45" s="2" t="s">
        <v>65</v>
      </c>
    </row>
    <row r="46" spans="1:19" ht="15" customHeight="1" x14ac:dyDescent="0.25">
      <c r="A46" s="1">
        <v>933</v>
      </c>
      <c r="B46" s="2" t="s">
        <v>1458</v>
      </c>
      <c r="C46" s="12">
        <v>3545</v>
      </c>
      <c r="D46" s="16">
        <f t="shared" si="0"/>
        <v>5.0039311560704245E-3</v>
      </c>
      <c r="E46" s="10">
        <v>18079</v>
      </c>
      <c r="F46" s="16">
        <f t="shared" si="1"/>
        <v>2.9398870422515056E-3</v>
      </c>
      <c r="G46" s="71">
        <v>455</v>
      </c>
      <c r="H46" s="71">
        <f t="shared" si="2"/>
        <v>1488.6715303655296</v>
      </c>
      <c r="I46" s="19">
        <f t="shared" si="3"/>
        <v>1033.6715303655296</v>
      </c>
      <c r="J46" s="2" t="s">
        <v>1459</v>
      </c>
      <c r="K46" s="2" t="s">
        <v>134</v>
      </c>
      <c r="L46" s="2" t="s">
        <v>1460</v>
      </c>
      <c r="M46" s="2" t="s">
        <v>125</v>
      </c>
      <c r="N46" s="2" t="s">
        <v>1461</v>
      </c>
      <c r="O46" s="2" t="s">
        <v>1462</v>
      </c>
      <c r="P46" s="2" t="s">
        <v>36</v>
      </c>
      <c r="Q46" s="2" t="s">
        <v>1463</v>
      </c>
      <c r="R46" s="2" t="s">
        <v>1464</v>
      </c>
      <c r="S46" s="2" t="s">
        <v>65</v>
      </c>
    </row>
    <row r="47" spans="1:19" ht="15" customHeight="1" x14ac:dyDescent="0.25">
      <c r="A47" s="1">
        <v>953</v>
      </c>
      <c r="B47" s="2" t="s">
        <v>1472</v>
      </c>
      <c r="C47" s="13">
        <v>2949</v>
      </c>
      <c r="D47" s="16">
        <f t="shared" si="0"/>
        <v>4.1626496415378515E-3</v>
      </c>
      <c r="E47" s="10">
        <v>18198</v>
      </c>
      <c r="F47" s="16">
        <f t="shared" si="1"/>
        <v>2.9592380327945625E-3</v>
      </c>
      <c r="G47" s="71">
        <v>1197</v>
      </c>
      <c r="H47" s="71">
        <f t="shared" si="2"/>
        <v>1334.6417501698943</v>
      </c>
      <c r="I47" s="19">
        <f t="shared" si="3"/>
        <v>137.64175016989429</v>
      </c>
      <c r="J47" s="2" t="s">
        <v>1473</v>
      </c>
      <c r="K47" s="2" t="s">
        <v>134</v>
      </c>
      <c r="L47" s="2" t="s">
        <v>1474</v>
      </c>
      <c r="M47" s="2" t="s">
        <v>125</v>
      </c>
      <c r="N47" s="2" t="s">
        <v>433</v>
      </c>
      <c r="O47" s="2" t="s">
        <v>1475</v>
      </c>
      <c r="P47" s="2" t="s">
        <v>36</v>
      </c>
      <c r="Q47" s="2" t="s">
        <v>1476</v>
      </c>
      <c r="R47" s="2" t="s">
        <v>1477</v>
      </c>
      <c r="S47" s="2" t="s">
        <v>65</v>
      </c>
    </row>
    <row r="48" spans="1:19" ht="15" customHeight="1" x14ac:dyDescent="0.25">
      <c r="A48" s="1">
        <v>1065</v>
      </c>
      <c r="B48" s="2" t="s">
        <v>198</v>
      </c>
      <c r="C48" s="13">
        <v>300</v>
      </c>
      <c r="D48" s="16">
        <f t="shared" si="0"/>
        <v>4.2346384959693302E-4</v>
      </c>
      <c r="E48" s="4">
        <v>3983</v>
      </c>
      <c r="F48" s="16">
        <f t="shared" si="1"/>
        <v>6.4768903641173443E-4</v>
      </c>
      <c r="G48" s="71">
        <v>455</v>
      </c>
      <c r="H48" s="71">
        <f t="shared" si="2"/>
        <v>200.73405083802427</v>
      </c>
      <c r="I48" s="19">
        <f t="shared" si="3"/>
        <v>-254.26594916197573</v>
      </c>
      <c r="J48" s="2" t="s">
        <v>199</v>
      </c>
      <c r="K48" s="2" t="s">
        <v>15</v>
      </c>
      <c r="L48" s="2" t="s">
        <v>200</v>
      </c>
      <c r="M48" s="2" t="s">
        <v>33</v>
      </c>
      <c r="N48" s="2" t="s">
        <v>201</v>
      </c>
      <c r="O48" s="2" t="s">
        <v>202</v>
      </c>
      <c r="P48" s="2" t="s">
        <v>20</v>
      </c>
      <c r="Q48" s="2" t="s">
        <v>203</v>
      </c>
      <c r="R48" s="2" t="s">
        <v>204</v>
      </c>
      <c r="S48" s="2" t="s">
        <v>65</v>
      </c>
    </row>
    <row r="49" spans="1:19" ht="15" customHeight="1" x14ac:dyDescent="0.25">
      <c r="A49" s="1">
        <v>1204</v>
      </c>
      <c r="B49" s="2" t="s">
        <v>926</v>
      </c>
      <c r="C49" s="12">
        <v>241</v>
      </c>
      <c r="D49" s="16">
        <f t="shared" si="0"/>
        <v>3.4018262584286952E-4</v>
      </c>
      <c r="E49" s="10">
        <v>7704</v>
      </c>
      <c r="F49" s="16">
        <f t="shared" si="1"/>
        <v>1.2527733709555616E-3</v>
      </c>
      <c r="G49" s="71">
        <v>225</v>
      </c>
      <c r="H49" s="71">
        <f t="shared" si="2"/>
        <v>298.51995380002603</v>
      </c>
      <c r="I49" s="19">
        <f t="shared" si="3"/>
        <v>73.51995380002603</v>
      </c>
      <c r="J49" s="2" t="s">
        <v>927</v>
      </c>
      <c r="K49" s="2" t="s">
        <v>15</v>
      </c>
      <c r="L49" s="2" t="s">
        <v>928</v>
      </c>
      <c r="M49" s="2" t="s">
        <v>43</v>
      </c>
      <c r="N49" s="2" t="s">
        <v>929</v>
      </c>
      <c r="O49" s="2" t="s">
        <v>930</v>
      </c>
      <c r="P49" s="2" t="s">
        <v>20</v>
      </c>
      <c r="Q49" s="2" t="s">
        <v>931</v>
      </c>
      <c r="R49" s="2" t="s">
        <v>932</v>
      </c>
      <c r="S49" s="2" t="s">
        <v>933</v>
      </c>
    </row>
    <row r="50" spans="1:19" ht="15" customHeight="1" x14ac:dyDescent="0.25">
      <c r="A50" s="1">
        <v>707</v>
      </c>
      <c r="B50" s="2" t="s">
        <v>367</v>
      </c>
      <c r="C50" s="12">
        <v>700</v>
      </c>
      <c r="D50" s="16">
        <f t="shared" si="0"/>
        <v>9.8808231572617691E-4</v>
      </c>
      <c r="E50" s="4">
        <v>6471</v>
      </c>
      <c r="F50" s="16">
        <f t="shared" si="1"/>
        <v>1.0522710907909449E-3</v>
      </c>
      <c r="G50" s="71">
        <v>691</v>
      </c>
      <c r="H50" s="71">
        <f t="shared" si="2"/>
        <v>382.36222838130868</v>
      </c>
      <c r="I50" s="19">
        <f t="shared" si="3"/>
        <v>-308.63777161869132</v>
      </c>
      <c r="J50" s="2" t="s">
        <v>368</v>
      </c>
      <c r="K50" s="2" t="s">
        <v>15</v>
      </c>
      <c r="L50" s="2" t="s">
        <v>369</v>
      </c>
      <c r="M50" s="2" t="s">
        <v>17</v>
      </c>
      <c r="N50" s="2" t="s">
        <v>370</v>
      </c>
      <c r="O50" s="2" t="s">
        <v>371</v>
      </c>
      <c r="P50" s="2" t="s">
        <v>372</v>
      </c>
      <c r="Q50" s="2" t="s">
        <v>373</v>
      </c>
      <c r="R50" s="2" t="s">
        <v>374</v>
      </c>
      <c r="S50" s="2" t="s">
        <v>65</v>
      </c>
    </row>
    <row r="51" spans="1:19" ht="15" customHeight="1" x14ac:dyDescent="0.25">
      <c r="A51" s="1">
        <v>934</v>
      </c>
      <c r="B51" s="2" t="s">
        <v>1465</v>
      </c>
      <c r="C51" s="12">
        <v>4261</v>
      </c>
      <c r="D51" s="16">
        <f t="shared" si="0"/>
        <v>6.014598210441772E-3</v>
      </c>
      <c r="E51" s="10">
        <v>18611</v>
      </c>
      <c r="F51" s="16">
        <f t="shared" si="1"/>
        <v>3.0263973529145844E-3</v>
      </c>
      <c r="G51" s="71">
        <v>691</v>
      </c>
      <c r="H51" s="71">
        <f t="shared" si="2"/>
        <v>1694.2825685729811</v>
      </c>
      <c r="I51" s="19">
        <f t="shared" si="3"/>
        <v>1003.2825685729811</v>
      </c>
      <c r="J51" s="2" t="s">
        <v>1466</v>
      </c>
      <c r="K51" s="2" t="s">
        <v>134</v>
      </c>
      <c r="L51" s="2" t="s">
        <v>1467</v>
      </c>
      <c r="M51" s="2" t="s">
        <v>125</v>
      </c>
      <c r="N51" s="2" t="s">
        <v>1468</v>
      </c>
      <c r="O51" s="2" t="s">
        <v>1469</v>
      </c>
      <c r="P51" s="2" t="s">
        <v>36</v>
      </c>
      <c r="Q51" s="2" t="s">
        <v>1470</v>
      </c>
      <c r="R51" s="2" t="s">
        <v>1471</v>
      </c>
      <c r="S51" s="2" t="s">
        <v>65</v>
      </c>
    </row>
    <row r="52" spans="1:19" ht="15" customHeight="1" x14ac:dyDescent="0.25">
      <c r="A52" s="1">
        <v>1126</v>
      </c>
      <c r="B52" s="2" t="s">
        <v>841</v>
      </c>
      <c r="C52" s="12">
        <v>1486</v>
      </c>
      <c r="D52" s="16">
        <f t="shared" si="0"/>
        <v>2.0975576016701416E-3</v>
      </c>
      <c r="E52" s="10">
        <v>3</v>
      </c>
      <c r="F52" s="16">
        <f t="shared" si="1"/>
        <v>4.8784009772412835E-7</v>
      </c>
      <c r="G52" s="71">
        <v>455</v>
      </c>
      <c r="H52" s="71">
        <f t="shared" si="2"/>
        <v>393.17371578729802</v>
      </c>
      <c r="I52" s="19">
        <f t="shared" si="3"/>
        <v>-61.826284212701978</v>
      </c>
      <c r="J52" s="2" t="s">
        <v>842</v>
      </c>
      <c r="K52" s="2" t="s">
        <v>843</v>
      </c>
      <c r="L52" s="2" t="s">
        <v>844</v>
      </c>
      <c r="M52" s="2" t="s">
        <v>33</v>
      </c>
      <c r="N52" s="2" t="s">
        <v>405</v>
      </c>
      <c r="O52" s="2" t="s">
        <v>379</v>
      </c>
      <c r="P52" s="2" t="s">
        <v>36</v>
      </c>
      <c r="Q52" s="2" t="s">
        <v>845</v>
      </c>
      <c r="R52" s="2" t="s">
        <v>846</v>
      </c>
      <c r="S52" s="2" t="s">
        <v>65</v>
      </c>
    </row>
    <row r="53" spans="1:19" ht="15" customHeight="1" x14ac:dyDescent="0.25">
      <c r="A53" s="1">
        <v>685</v>
      </c>
      <c r="B53" s="2" t="s">
        <v>57</v>
      </c>
      <c r="C53" s="13">
        <v>71</v>
      </c>
      <c r="D53" s="16">
        <f t="shared" si="0"/>
        <v>1.0021977773794081E-4</v>
      </c>
      <c r="E53" s="4">
        <v>1744</v>
      </c>
      <c r="F53" s="16">
        <f t="shared" si="1"/>
        <v>2.8359771014362664E-4</v>
      </c>
      <c r="G53" s="71">
        <v>455</v>
      </c>
      <c r="H53" s="71">
        <f t="shared" si="2"/>
        <v>71.927397229005734</v>
      </c>
      <c r="I53" s="19">
        <f t="shared" si="3"/>
        <v>-383.07260277099425</v>
      </c>
      <c r="J53" s="2" t="s">
        <v>58</v>
      </c>
      <c r="K53" s="2" t="s">
        <v>31</v>
      </c>
      <c r="L53" s="2" t="s">
        <v>59</v>
      </c>
      <c r="M53" s="2" t="s">
        <v>17</v>
      </c>
      <c r="N53" s="2" t="s">
        <v>60</v>
      </c>
      <c r="O53" s="2" t="s">
        <v>61</v>
      </c>
      <c r="P53" s="2" t="s">
        <v>62</v>
      </c>
      <c r="Q53" s="2" t="s">
        <v>63</v>
      </c>
      <c r="R53" s="2" t="s">
        <v>64</v>
      </c>
      <c r="S53" s="2" t="s">
        <v>65</v>
      </c>
    </row>
    <row r="54" spans="1:19" ht="15" customHeight="1" x14ac:dyDescent="0.25">
      <c r="A54" s="1">
        <v>800</v>
      </c>
      <c r="B54" s="2" t="s">
        <v>725</v>
      </c>
      <c r="C54" s="12">
        <v>828</v>
      </c>
      <c r="D54" s="16">
        <f t="shared" si="0"/>
        <v>1.1687602248875351E-3</v>
      </c>
      <c r="E54" s="4">
        <v>7429</v>
      </c>
      <c r="F54" s="16">
        <f t="shared" si="1"/>
        <v>1.2080546953308498E-3</v>
      </c>
      <c r="G54" s="71">
        <v>0</v>
      </c>
      <c r="H54" s="71">
        <f t="shared" si="2"/>
        <v>445.41511604892531</v>
      </c>
      <c r="I54" s="19">
        <f t="shared" si="3"/>
        <v>445.41511604892531</v>
      </c>
      <c r="J54" s="2" t="s">
        <v>726</v>
      </c>
      <c r="K54" s="2" t="s">
        <v>123</v>
      </c>
      <c r="L54" s="2" t="s">
        <v>727</v>
      </c>
      <c r="M54" s="2" t="s">
        <v>336</v>
      </c>
      <c r="N54" s="2" t="s">
        <v>728</v>
      </c>
      <c r="O54" s="2" t="s">
        <v>729</v>
      </c>
      <c r="P54" s="2" t="s">
        <v>128</v>
      </c>
      <c r="Q54" s="2" t="s">
        <v>730</v>
      </c>
      <c r="R54" s="2" t="s">
        <v>731</v>
      </c>
      <c r="S54" s="2" t="s">
        <v>732</v>
      </c>
    </row>
    <row r="55" spans="1:19" ht="15" customHeight="1" x14ac:dyDescent="0.25">
      <c r="A55" s="1">
        <v>831</v>
      </c>
      <c r="B55" s="2" t="s">
        <v>1312</v>
      </c>
      <c r="C55" s="12">
        <v>1659</v>
      </c>
      <c r="D55" s="16">
        <f t="shared" si="0"/>
        <v>2.3417550882710394E-3</v>
      </c>
      <c r="E55" s="10">
        <v>13501</v>
      </c>
      <c r="F55" s="16">
        <f t="shared" si="1"/>
        <v>2.1954430531244858E-3</v>
      </c>
      <c r="G55" s="71">
        <v>455</v>
      </c>
      <c r="H55" s="71">
        <f t="shared" si="2"/>
        <v>850.27093169752129</v>
      </c>
      <c r="I55" s="19">
        <f t="shared" si="3"/>
        <v>395.27093169752129</v>
      </c>
      <c r="J55" s="2" t="s">
        <v>1313</v>
      </c>
      <c r="K55" s="2" t="s">
        <v>134</v>
      </c>
      <c r="L55" s="2" t="s">
        <v>1314</v>
      </c>
      <c r="M55" s="2" t="s">
        <v>336</v>
      </c>
      <c r="N55" s="2" t="s">
        <v>1169</v>
      </c>
      <c r="O55" s="2" t="s">
        <v>1315</v>
      </c>
      <c r="P55" s="2" t="s">
        <v>36</v>
      </c>
      <c r="Q55" s="2" t="s">
        <v>1316</v>
      </c>
      <c r="R55" s="2" t="s">
        <v>1317</v>
      </c>
      <c r="S55" s="2" t="s">
        <v>65</v>
      </c>
    </row>
    <row r="56" spans="1:19" ht="15" customHeight="1" x14ac:dyDescent="0.25">
      <c r="A56" s="1">
        <v>1211</v>
      </c>
      <c r="B56" s="2" t="s">
        <v>212</v>
      </c>
      <c r="C56" s="12">
        <v>2083</v>
      </c>
      <c r="D56" s="16">
        <f t="shared" si="0"/>
        <v>2.9402506623680382E-3</v>
      </c>
      <c r="E56" s="4">
        <v>11538</v>
      </c>
      <c r="F56" s="16">
        <f t="shared" si="1"/>
        <v>1.8762330158469977E-3</v>
      </c>
      <c r="G56" s="71">
        <v>455</v>
      </c>
      <c r="H56" s="71">
        <f t="shared" si="2"/>
        <v>902.60904129749781</v>
      </c>
      <c r="I56" s="19">
        <f t="shared" si="3"/>
        <v>447.60904129749781</v>
      </c>
      <c r="J56" s="2" t="s">
        <v>213</v>
      </c>
      <c r="K56" s="2" t="s">
        <v>134</v>
      </c>
      <c r="L56" s="2" t="s">
        <v>214</v>
      </c>
      <c r="M56" s="2" t="s">
        <v>43</v>
      </c>
      <c r="N56" s="2" t="s">
        <v>215</v>
      </c>
      <c r="O56" s="2" t="s">
        <v>216</v>
      </c>
      <c r="P56" s="2" t="s">
        <v>36</v>
      </c>
      <c r="Q56" s="2" t="s">
        <v>217</v>
      </c>
      <c r="R56" s="2" t="s">
        <v>218</v>
      </c>
      <c r="S56" s="2" t="s">
        <v>219</v>
      </c>
    </row>
    <row r="57" spans="1:19" ht="15" customHeight="1" x14ac:dyDescent="0.25">
      <c r="A57" s="1">
        <v>1622</v>
      </c>
      <c r="B57" s="2" t="s">
        <v>566</v>
      </c>
      <c r="C57" s="12">
        <v>216</v>
      </c>
      <c r="D57" s="16">
        <f t="shared" si="0"/>
        <v>3.0489397170979177E-4</v>
      </c>
      <c r="E57" s="5">
        <v>7023</v>
      </c>
      <c r="F57" s="16">
        <f t="shared" si="1"/>
        <v>1.1420336687721845E-3</v>
      </c>
      <c r="G57" s="71">
        <v>225</v>
      </c>
      <c r="H57" s="71">
        <f t="shared" si="2"/>
        <v>271.15423982632234</v>
      </c>
      <c r="I57" s="19">
        <f t="shared" si="3"/>
        <v>46.154239826322339</v>
      </c>
      <c r="J57" s="2" t="s">
        <v>567</v>
      </c>
      <c r="K57" s="2" t="s">
        <v>15</v>
      </c>
      <c r="L57" s="2" t="s">
        <v>214</v>
      </c>
      <c r="M57" s="2" t="s">
        <v>43</v>
      </c>
      <c r="N57" s="2" t="s">
        <v>568</v>
      </c>
      <c r="O57" s="2" t="s">
        <v>569</v>
      </c>
      <c r="P57" s="2" t="s">
        <v>20</v>
      </c>
      <c r="Q57" s="2" t="s">
        <v>570</v>
      </c>
      <c r="R57" s="2" t="s">
        <v>571</v>
      </c>
      <c r="S57" s="2" t="s">
        <v>572</v>
      </c>
    </row>
    <row r="58" spans="1:19" ht="15" customHeight="1" x14ac:dyDescent="0.25">
      <c r="A58" s="1">
        <v>1210</v>
      </c>
      <c r="B58" s="2" t="s">
        <v>573</v>
      </c>
      <c r="C58" s="12">
        <v>170</v>
      </c>
      <c r="D58" s="16">
        <f t="shared" si="0"/>
        <v>2.3996284810492868E-4</v>
      </c>
      <c r="E58" s="5">
        <v>0</v>
      </c>
      <c r="F58" s="16">
        <f t="shared" si="1"/>
        <v>0</v>
      </c>
      <c r="G58" s="71">
        <v>225</v>
      </c>
      <c r="H58" s="71">
        <f t="shared" si="2"/>
        <v>44.969037734863633</v>
      </c>
      <c r="I58" s="19">
        <f t="shared" si="3"/>
        <v>-180.03096226513637</v>
      </c>
      <c r="J58" s="2" t="s">
        <v>567</v>
      </c>
      <c r="K58" s="2" t="s">
        <v>15</v>
      </c>
      <c r="L58" s="2" t="s">
        <v>214</v>
      </c>
      <c r="M58" s="2" t="s">
        <v>43</v>
      </c>
      <c r="N58" s="2" t="s">
        <v>568</v>
      </c>
      <c r="O58" s="2" t="s">
        <v>569</v>
      </c>
      <c r="P58" s="2" t="s">
        <v>20</v>
      </c>
      <c r="Q58" s="2" t="s">
        <v>570</v>
      </c>
      <c r="R58" s="2" t="s">
        <v>574</v>
      </c>
      <c r="S58" s="2" t="s">
        <v>575</v>
      </c>
    </row>
    <row r="59" spans="1:19" ht="15" customHeight="1" x14ac:dyDescent="0.25">
      <c r="A59" s="1">
        <v>1234</v>
      </c>
      <c r="B59" s="2" t="s">
        <v>1663</v>
      </c>
      <c r="C59" s="13">
        <v>980</v>
      </c>
      <c r="D59" s="16">
        <f t="shared" si="0"/>
        <v>1.3833152420166478E-3</v>
      </c>
      <c r="E59" s="10">
        <v>47868</v>
      </c>
      <c r="F59" s="16">
        <f t="shared" si="1"/>
        <v>7.7839765992861925E-3</v>
      </c>
      <c r="G59" s="71">
        <v>1197</v>
      </c>
      <c r="H59" s="71">
        <f t="shared" si="2"/>
        <v>1717.9504910601524</v>
      </c>
      <c r="I59" s="19">
        <f t="shared" si="3"/>
        <v>520.95049106015244</v>
      </c>
      <c r="J59" s="2" t="s">
        <v>1064</v>
      </c>
      <c r="K59" s="2" t="s">
        <v>307</v>
      </c>
      <c r="L59" s="2" t="s">
        <v>1065</v>
      </c>
      <c r="M59" s="2" t="s">
        <v>43</v>
      </c>
      <c r="N59" s="2" t="s">
        <v>1066</v>
      </c>
      <c r="O59" s="2" t="s">
        <v>1067</v>
      </c>
      <c r="P59" s="2" t="s">
        <v>36</v>
      </c>
      <c r="Q59" s="2" t="s">
        <v>1068</v>
      </c>
      <c r="R59" s="2" t="s">
        <v>1069</v>
      </c>
      <c r="S59" s="2" t="s">
        <v>65</v>
      </c>
    </row>
    <row r="60" spans="1:19" ht="15" customHeight="1" x14ac:dyDescent="0.25">
      <c r="A60" s="1">
        <v>871</v>
      </c>
      <c r="B60" s="2" t="s">
        <v>1398</v>
      </c>
      <c r="C60" s="13">
        <v>765</v>
      </c>
      <c r="D60" s="16">
        <f t="shared" si="0"/>
        <v>1.0798328164721791E-3</v>
      </c>
      <c r="E60" s="10">
        <v>21931</v>
      </c>
      <c r="F60" s="16">
        <f t="shared" si="1"/>
        <v>3.5662737277292866E-3</v>
      </c>
      <c r="G60" s="71">
        <v>455</v>
      </c>
      <c r="H60" s="71">
        <f t="shared" si="2"/>
        <v>870.68036638335468</v>
      </c>
      <c r="I60" s="19">
        <f t="shared" si="3"/>
        <v>415.68036638335468</v>
      </c>
      <c r="J60" s="2" t="s">
        <v>1399</v>
      </c>
      <c r="K60" s="2" t="s">
        <v>15</v>
      </c>
      <c r="L60" s="2" t="s">
        <v>1393</v>
      </c>
      <c r="M60" s="2" t="s">
        <v>446</v>
      </c>
      <c r="N60" s="2" t="s">
        <v>412</v>
      </c>
      <c r="O60" s="2" t="s">
        <v>1400</v>
      </c>
      <c r="P60" s="2" t="s">
        <v>448</v>
      </c>
      <c r="Q60" s="2" t="s">
        <v>1401</v>
      </c>
      <c r="R60" s="2" t="s">
        <v>1402</v>
      </c>
      <c r="S60" s="2" t="s">
        <v>65</v>
      </c>
    </row>
    <row r="61" spans="1:19" ht="15" customHeight="1" x14ac:dyDescent="0.25">
      <c r="A61" s="1">
        <v>942</v>
      </c>
      <c r="B61" s="2" t="s">
        <v>582</v>
      </c>
      <c r="C61" s="12">
        <v>282</v>
      </c>
      <c r="D61" s="16">
        <f t="shared" si="0"/>
        <v>3.98056018621117E-4</v>
      </c>
      <c r="E61" s="4">
        <v>528</v>
      </c>
      <c r="F61" s="16">
        <f t="shared" si="1"/>
        <v>8.5859857199446589E-5</v>
      </c>
      <c r="G61" s="71">
        <v>225</v>
      </c>
      <c r="H61" s="71">
        <f t="shared" si="2"/>
        <v>90.685835128773618</v>
      </c>
      <c r="I61" s="19">
        <f t="shared" si="3"/>
        <v>-134.31416487122638</v>
      </c>
      <c r="J61" s="2" t="s">
        <v>583</v>
      </c>
      <c r="K61" s="2" t="s">
        <v>134</v>
      </c>
      <c r="L61" s="2" t="s">
        <v>584</v>
      </c>
      <c r="M61" s="2" t="s">
        <v>17</v>
      </c>
      <c r="N61" s="2" t="s">
        <v>585</v>
      </c>
      <c r="O61" s="2" t="s">
        <v>586</v>
      </c>
      <c r="P61" s="2" t="s">
        <v>36</v>
      </c>
      <c r="Q61" s="2" t="s">
        <v>587</v>
      </c>
      <c r="R61" s="2" t="s">
        <v>588</v>
      </c>
      <c r="S61" s="2" t="s">
        <v>65</v>
      </c>
    </row>
    <row r="62" spans="1:19" ht="15" customHeight="1" x14ac:dyDescent="0.25">
      <c r="A62" s="1">
        <v>1133</v>
      </c>
      <c r="B62" s="2" t="s">
        <v>1629</v>
      </c>
      <c r="C62" s="12">
        <v>2943</v>
      </c>
      <c r="D62" s="16">
        <f t="shared" si="0"/>
        <v>4.1541803645459129E-3</v>
      </c>
      <c r="E62" s="10">
        <v>22836</v>
      </c>
      <c r="F62" s="16">
        <f t="shared" si="1"/>
        <v>3.7134388238760654E-3</v>
      </c>
      <c r="G62" s="71">
        <v>691</v>
      </c>
      <c r="H62" s="71">
        <f t="shared" si="2"/>
        <v>1474.3918359102788</v>
      </c>
      <c r="I62" s="19">
        <f t="shared" si="3"/>
        <v>783.39183591027881</v>
      </c>
      <c r="J62" s="2" t="s">
        <v>1630</v>
      </c>
      <c r="K62" s="2" t="s">
        <v>134</v>
      </c>
      <c r="L62" s="2" t="s">
        <v>830</v>
      </c>
      <c r="M62" s="2" t="s">
        <v>33</v>
      </c>
      <c r="N62" s="2" t="s">
        <v>1631</v>
      </c>
      <c r="O62" s="2" t="s">
        <v>1632</v>
      </c>
      <c r="P62" s="2" t="s">
        <v>36</v>
      </c>
      <c r="Q62" s="2" t="s">
        <v>1633</v>
      </c>
      <c r="R62" s="2" t="s">
        <v>1634</v>
      </c>
      <c r="S62" s="2" t="s">
        <v>1635</v>
      </c>
    </row>
    <row r="63" spans="1:19" ht="15" customHeight="1" x14ac:dyDescent="0.25">
      <c r="A63" s="1">
        <v>1006</v>
      </c>
      <c r="B63" s="2" t="s">
        <v>576</v>
      </c>
      <c r="C63" s="13">
        <v>110</v>
      </c>
      <c r="D63" s="16">
        <f t="shared" si="0"/>
        <v>1.552700781855421E-4</v>
      </c>
      <c r="E63" s="6">
        <v>0</v>
      </c>
      <c r="F63" s="16">
        <f t="shared" si="1"/>
        <v>0</v>
      </c>
      <c r="G63" s="71">
        <v>0</v>
      </c>
      <c r="H63" s="71">
        <f t="shared" si="2"/>
        <v>29.097612651970589</v>
      </c>
      <c r="I63" s="19">
        <f t="shared" si="3"/>
        <v>29.097612651970589</v>
      </c>
      <c r="J63" s="2" t="s">
        <v>577</v>
      </c>
      <c r="K63" s="2" t="s">
        <v>123</v>
      </c>
      <c r="L63" s="2" t="s">
        <v>578</v>
      </c>
      <c r="M63" s="2" t="s">
        <v>336</v>
      </c>
      <c r="N63" s="2" t="s">
        <v>579</v>
      </c>
      <c r="O63" s="2" t="s">
        <v>580</v>
      </c>
      <c r="P63" s="2" t="s">
        <v>128</v>
      </c>
      <c r="Q63" s="2" t="s">
        <v>1583</v>
      </c>
      <c r="R63" s="2" t="s">
        <v>581</v>
      </c>
      <c r="S63" s="2" t="s">
        <v>65</v>
      </c>
    </row>
    <row r="64" spans="1:19" ht="15" customHeight="1" x14ac:dyDescent="0.25">
      <c r="A64" s="1">
        <v>1591</v>
      </c>
      <c r="B64" s="2" t="s">
        <v>560</v>
      </c>
      <c r="C64" s="12">
        <v>181</v>
      </c>
      <c r="D64" s="16">
        <f t="shared" si="0"/>
        <v>2.5548985592348288E-4</v>
      </c>
      <c r="E64" s="4">
        <v>3719</v>
      </c>
      <c r="F64" s="16">
        <f t="shared" si="1"/>
        <v>6.0475910781201112E-4</v>
      </c>
      <c r="G64" s="71">
        <v>225</v>
      </c>
      <c r="H64" s="71">
        <f t="shared" si="2"/>
        <v>161.21065580403157</v>
      </c>
      <c r="I64" s="19">
        <f t="shared" si="3"/>
        <v>-63.789344195968425</v>
      </c>
      <c r="J64" s="2" t="s">
        <v>561</v>
      </c>
      <c r="K64" s="2" t="s">
        <v>134</v>
      </c>
      <c r="L64" s="2" t="s">
        <v>562</v>
      </c>
      <c r="M64" s="2" t="s">
        <v>17</v>
      </c>
      <c r="N64" s="2" t="s">
        <v>258</v>
      </c>
      <c r="O64" s="2" t="s">
        <v>563</v>
      </c>
      <c r="P64" s="2" t="s">
        <v>36</v>
      </c>
      <c r="Q64" s="2" t="s">
        <v>564</v>
      </c>
      <c r="R64" s="2" t="s">
        <v>565</v>
      </c>
      <c r="S64" s="2" t="s">
        <v>65</v>
      </c>
    </row>
    <row r="65" spans="1:20" ht="15" customHeight="1" x14ac:dyDescent="0.25">
      <c r="A65" s="1">
        <v>744</v>
      </c>
      <c r="B65" s="2" t="s">
        <v>1223</v>
      </c>
      <c r="C65" s="13">
        <v>1901</v>
      </c>
      <c r="D65" s="16">
        <f t="shared" si="0"/>
        <v>2.683349260279232E-3</v>
      </c>
      <c r="E65" s="10">
        <v>16642</v>
      </c>
      <c r="F65" s="16">
        <f t="shared" si="1"/>
        <v>2.7062116354416481E-3</v>
      </c>
      <c r="G65" s="71">
        <v>225</v>
      </c>
      <c r="H65" s="71">
        <f t="shared" si="2"/>
        <v>1010.003711858093</v>
      </c>
      <c r="I65" s="19">
        <f t="shared" si="3"/>
        <v>785.00371185809297</v>
      </c>
      <c r="J65" s="2" t="s">
        <v>1224</v>
      </c>
      <c r="K65" s="2" t="s">
        <v>307</v>
      </c>
      <c r="L65" s="2" t="s">
        <v>1225</v>
      </c>
      <c r="M65" s="2" t="s">
        <v>17</v>
      </c>
      <c r="N65" s="2" t="s">
        <v>1226</v>
      </c>
      <c r="O65" s="2" t="s">
        <v>1227</v>
      </c>
      <c r="P65" s="2" t="s">
        <v>36</v>
      </c>
      <c r="Q65" s="2" t="s">
        <v>1228</v>
      </c>
      <c r="R65" s="2" t="s">
        <v>1229</v>
      </c>
      <c r="S65" s="2" t="s">
        <v>65</v>
      </c>
    </row>
    <row r="66" spans="1:20" ht="15" customHeight="1" x14ac:dyDescent="0.25">
      <c r="A66" s="1">
        <v>1214</v>
      </c>
      <c r="B66" s="2" t="s">
        <v>1029</v>
      </c>
      <c r="C66" s="12">
        <v>737</v>
      </c>
      <c r="D66" s="16">
        <f t="shared" ref="D66:D129" si="4">C66/$C$247</f>
        <v>1.040309523843132E-3</v>
      </c>
      <c r="E66" s="10">
        <v>13988</v>
      </c>
      <c r="F66" s="16">
        <f t="shared" ref="F66:F129" si="5">E66/$E$247</f>
        <v>2.2746357623217024E-3</v>
      </c>
      <c r="G66" s="71">
        <v>225</v>
      </c>
      <c r="H66" s="71">
        <f t="shared" ref="H66:H129" si="6">((D66*$D$251)+(F66*$F$251))*$C$249</f>
        <v>621.22074662729005</v>
      </c>
      <c r="I66" s="19">
        <f t="shared" ref="I66:I129" si="7">H66-G66</f>
        <v>396.22074662729005</v>
      </c>
      <c r="J66" s="2" t="s">
        <v>1030</v>
      </c>
      <c r="K66" s="2" t="s">
        <v>134</v>
      </c>
      <c r="L66" s="2" t="s">
        <v>1031</v>
      </c>
      <c r="M66" s="2" t="s">
        <v>33</v>
      </c>
      <c r="N66" s="2" t="s">
        <v>144</v>
      </c>
      <c r="O66" s="2" t="s">
        <v>1032</v>
      </c>
      <c r="P66" s="2" t="s">
        <v>36</v>
      </c>
      <c r="Q66" s="2" t="s">
        <v>1033</v>
      </c>
      <c r="R66" s="2" t="s">
        <v>1034</v>
      </c>
      <c r="S66" s="2" t="s">
        <v>1035</v>
      </c>
    </row>
    <row r="67" spans="1:20" ht="15" customHeight="1" x14ac:dyDescent="0.25">
      <c r="A67" s="1">
        <v>946</v>
      </c>
      <c r="B67" s="2" t="s">
        <v>236</v>
      </c>
      <c r="C67" s="12">
        <v>379</v>
      </c>
      <c r="D67" s="16">
        <f t="shared" si="4"/>
        <v>5.3497599665745864E-4</v>
      </c>
      <c r="E67" s="4">
        <v>9647</v>
      </c>
      <c r="F67" s="16">
        <f t="shared" si="5"/>
        <v>1.5687311409148888E-3</v>
      </c>
      <c r="G67" s="71">
        <v>225</v>
      </c>
      <c r="H67" s="71">
        <f t="shared" si="6"/>
        <v>394.23471758105791</v>
      </c>
      <c r="I67" s="19">
        <f t="shared" si="7"/>
        <v>169.23471758105791</v>
      </c>
      <c r="J67" s="2" t="s">
        <v>237</v>
      </c>
      <c r="K67" s="2" t="s">
        <v>134</v>
      </c>
      <c r="L67" s="2" t="s">
        <v>238</v>
      </c>
      <c r="M67" s="2" t="s">
        <v>125</v>
      </c>
      <c r="N67" s="2" t="s">
        <v>239</v>
      </c>
      <c r="O67" s="2" t="s">
        <v>240</v>
      </c>
      <c r="P67" s="2" t="s">
        <v>36</v>
      </c>
      <c r="Q67" s="2" t="s">
        <v>241</v>
      </c>
      <c r="R67" s="2" t="s">
        <v>242</v>
      </c>
      <c r="S67" s="2" t="s">
        <v>65</v>
      </c>
    </row>
    <row r="68" spans="1:20" ht="15" customHeight="1" x14ac:dyDescent="0.25">
      <c r="A68" s="1">
        <v>780</v>
      </c>
      <c r="B68" s="2" t="s">
        <v>249</v>
      </c>
      <c r="C68" s="14">
        <v>556</v>
      </c>
      <c r="D68" s="16">
        <f t="shared" si="4"/>
        <v>7.8481966791964914E-4</v>
      </c>
      <c r="E68" s="4">
        <v>7308</v>
      </c>
      <c r="F68" s="16">
        <f t="shared" si="5"/>
        <v>1.1883784780559767E-3</v>
      </c>
      <c r="G68" s="71">
        <v>455</v>
      </c>
      <c r="H68" s="71">
        <f t="shared" si="6"/>
        <v>369.77733255583229</v>
      </c>
      <c r="I68" s="19">
        <f t="shared" si="7"/>
        <v>-85.222667444167712</v>
      </c>
      <c r="J68" s="2" t="s">
        <v>250</v>
      </c>
      <c r="K68" s="2" t="s">
        <v>15</v>
      </c>
      <c r="L68" s="2" t="s">
        <v>59</v>
      </c>
      <c r="M68" s="2" t="s">
        <v>17</v>
      </c>
      <c r="N68" s="2" t="s">
        <v>251</v>
      </c>
      <c r="O68" s="2" t="s">
        <v>252</v>
      </c>
      <c r="P68" s="2" t="s">
        <v>253</v>
      </c>
      <c r="Q68" s="2" t="s">
        <v>254</v>
      </c>
      <c r="R68" s="2" t="s">
        <v>255</v>
      </c>
      <c r="S68" s="2" t="s">
        <v>65</v>
      </c>
    </row>
    <row r="69" spans="1:20" ht="15" customHeight="1" x14ac:dyDescent="0.25">
      <c r="A69" s="1">
        <v>944</v>
      </c>
      <c r="B69" s="2" t="s">
        <v>589</v>
      </c>
      <c r="C69" s="12">
        <v>50</v>
      </c>
      <c r="D69" s="16">
        <f t="shared" si="4"/>
        <v>7.0577308266155494E-5</v>
      </c>
      <c r="E69" s="6">
        <v>0</v>
      </c>
      <c r="F69" s="16">
        <f t="shared" si="5"/>
        <v>0</v>
      </c>
      <c r="G69" s="71">
        <v>0</v>
      </c>
      <c r="H69" s="71">
        <f t="shared" si="6"/>
        <v>13.22618756907754</v>
      </c>
      <c r="I69" s="19">
        <f t="shared" si="7"/>
        <v>13.22618756907754</v>
      </c>
      <c r="J69" s="2" t="s">
        <v>590</v>
      </c>
      <c r="K69" s="2" t="s">
        <v>123</v>
      </c>
      <c r="L69" s="2" t="s">
        <v>591</v>
      </c>
      <c r="M69" s="2" t="s">
        <v>125</v>
      </c>
      <c r="N69" s="2" t="s">
        <v>251</v>
      </c>
      <c r="O69" s="2" t="s">
        <v>344</v>
      </c>
      <c r="P69" s="2" t="s">
        <v>128</v>
      </c>
      <c r="Q69" s="2" t="s">
        <v>345</v>
      </c>
      <c r="R69" s="2" t="s">
        <v>346</v>
      </c>
      <c r="S69" s="2" t="s">
        <v>65</v>
      </c>
    </row>
    <row r="70" spans="1:20" ht="15" customHeight="1" x14ac:dyDescent="0.25">
      <c r="A70" s="1">
        <v>865</v>
      </c>
      <c r="B70" s="2" t="s">
        <v>1377</v>
      </c>
      <c r="C70" s="12">
        <v>279</v>
      </c>
      <c r="D70" s="16">
        <f t="shared" si="4"/>
        <v>3.938213801251477E-4</v>
      </c>
      <c r="E70" s="10">
        <v>10259</v>
      </c>
      <c r="F70" s="16">
        <f t="shared" si="5"/>
        <v>1.6682505208506109E-3</v>
      </c>
      <c r="G70" s="71">
        <v>225</v>
      </c>
      <c r="H70" s="71">
        <f t="shared" si="6"/>
        <v>386.4322742428572</v>
      </c>
      <c r="I70" s="19">
        <f t="shared" si="7"/>
        <v>161.4322742428572</v>
      </c>
      <c r="J70" s="2" t="s">
        <v>1378</v>
      </c>
      <c r="K70" s="2" t="s">
        <v>134</v>
      </c>
      <c r="L70" s="2" t="s">
        <v>1379</v>
      </c>
      <c r="M70" s="2" t="s">
        <v>446</v>
      </c>
      <c r="N70" s="2" t="s">
        <v>258</v>
      </c>
      <c r="O70" s="2" t="s">
        <v>509</v>
      </c>
      <c r="P70" s="2" t="s">
        <v>36</v>
      </c>
      <c r="Q70" s="2" t="s">
        <v>1380</v>
      </c>
      <c r="R70" s="2" t="s">
        <v>1381</v>
      </c>
      <c r="S70" s="2" t="s">
        <v>1382</v>
      </c>
    </row>
    <row r="71" spans="1:20" ht="15" customHeight="1" x14ac:dyDescent="0.25">
      <c r="A71" s="1">
        <v>948</v>
      </c>
      <c r="B71" s="2" t="s">
        <v>882</v>
      </c>
      <c r="C71" s="12">
        <v>346</v>
      </c>
      <c r="D71" s="16">
        <f t="shared" si="4"/>
        <v>4.8839497320179602E-4</v>
      </c>
      <c r="E71" s="10">
        <v>1670</v>
      </c>
      <c r="F71" s="16">
        <f t="shared" si="5"/>
        <v>2.7156432106643149E-4</v>
      </c>
      <c r="G71" s="71">
        <v>455</v>
      </c>
      <c r="H71" s="71">
        <f t="shared" si="6"/>
        <v>142.41637174586583</v>
      </c>
      <c r="I71" s="19">
        <f t="shared" si="7"/>
        <v>-312.58362825413417</v>
      </c>
      <c r="J71" s="2" t="s">
        <v>883</v>
      </c>
      <c r="K71" s="2" t="s">
        <v>15</v>
      </c>
      <c r="L71" s="2" t="s">
        <v>884</v>
      </c>
      <c r="M71" s="2" t="s">
        <v>125</v>
      </c>
      <c r="N71" s="2" t="s">
        <v>296</v>
      </c>
      <c r="O71" s="2" t="s">
        <v>885</v>
      </c>
      <c r="P71" s="2" t="s">
        <v>20</v>
      </c>
      <c r="Q71" s="2" t="s">
        <v>886</v>
      </c>
      <c r="R71" s="2" t="s">
        <v>887</v>
      </c>
      <c r="S71" s="2" t="s">
        <v>65</v>
      </c>
    </row>
    <row r="72" spans="1:20" ht="15" customHeight="1" x14ac:dyDescent="0.25">
      <c r="A72" s="1">
        <v>854</v>
      </c>
      <c r="B72" s="2" t="s">
        <v>1355</v>
      </c>
      <c r="C72" s="12">
        <v>1728</v>
      </c>
      <c r="D72" s="16">
        <f t="shared" si="4"/>
        <v>2.4391517736783342E-3</v>
      </c>
      <c r="E72" s="10">
        <v>23384</v>
      </c>
      <c r="F72" s="16">
        <f t="shared" si="5"/>
        <v>3.8025509483936727E-3</v>
      </c>
      <c r="G72" s="71">
        <v>935</v>
      </c>
      <c r="H72" s="71">
        <f t="shared" si="6"/>
        <v>1169.6950901162941</v>
      </c>
      <c r="I72" s="19">
        <f t="shared" si="7"/>
        <v>234.69509011629407</v>
      </c>
      <c r="J72" s="2" t="s">
        <v>1356</v>
      </c>
      <c r="K72" s="2" t="s">
        <v>134</v>
      </c>
      <c r="L72" s="2" t="s">
        <v>1343</v>
      </c>
      <c r="M72" s="2" t="s">
        <v>446</v>
      </c>
      <c r="N72" s="2" t="s">
        <v>1357</v>
      </c>
      <c r="O72" s="2" t="s">
        <v>1358</v>
      </c>
      <c r="P72" s="2" t="s">
        <v>36</v>
      </c>
      <c r="Q72" s="2" t="s">
        <v>1359</v>
      </c>
      <c r="R72" s="2" t="s">
        <v>1360</v>
      </c>
      <c r="S72" s="2" t="s">
        <v>1361</v>
      </c>
    </row>
    <row r="73" spans="1:20" ht="15" customHeight="1" x14ac:dyDescent="0.25">
      <c r="A73" s="1">
        <v>1281</v>
      </c>
      <c r="B73" s="2" t="s">
        <v>787</v>
      </c>
      <c r="C73" s="12">
        <v>38748</v>
      </c>
      <c r="D73" s="16">
        <f t="shared" si="4"/>
        <v>5.4694590813939868E-2</v>
      </c>
      <c r="E73" s="10">
        <v>104444</v>
      </c>
      <c r="F73" s="16">
        <f t="shared" si="5"/>
        <v>1.6983990388899622E-2</v>
      </c>
      <c r="G73" s="71">
        <v>16994</v>
      </c>
      <c r="H73" s="71">
        <f t="shared" si="6"/>
        <v>13432.56611741212</v>
      </c>
      <c r="I73" s="19">
        <f t="shared" si="7"/>
        <v>-3561.4338825878804</v>
      </c>
      <c r="J73" s="2" t="s">
        <v>785</v>
      </c>
      <c r="K73" s="2" t="s">
        <v>134</v>
      </c>
      <c r="L73" s="2" t="s">
        <v>529</v>
      </c>
      <c r="M73" s="2" t="s">
        <v>43</v>
      </c>
      <c r="N73" s="2" t="s">
        <v>788</v>
      </c>
      <c r="O73" s="2" t="s">
        <v>789</v>
      </c>
      <c r="P73" s="2" t="s">
        <v>36</v>
      </c>
      <c r="Q73" s="2" t="s">
        <v>790</v>
      </c>
      <c r="R73" s="2" t="s">
        <v>791</v>
      </c>
      <c r="S73" s="2" t="s">
        <v>792</v>
      </c>
    </row>
    <row r="74" spans="1:20" ht="15" customHeight="1" x14ac:dyDescent="0.25">
      <c r="A74" s="1">
        <v>1265</v>
      </c>
      <c r="B74" s="2" t="s">
        <v>1132</v>
      </c>
      <c r="C74" s="12">
        <v>2291</v>
      </c>
      <c r="D74" s="16">
        <f t="shared" si="4"/>
        <v>3.2338522647552448E-3</v>
      </c>
      <c r="E74" s="10">
        <v>18868</v>
      </c>
      <c r="F74" s="16">
        <f t="shared" si="5"/>
        <v>3.0681889879529516E-3</v>
      </c>
      <c r="G74" s="71">
        <v>1197</v>
      </c>
      <c r="H74" s="71">
        <f t="shared" si="6"/>
        <v>1181.0025307575158</v>
      </c>
      <c r="I74" s="19">
        <f t="shared" si="7"/>
        <v>-15.997469242484158</v>
      </c>
      <c r="J74" s="2" t="s">
        <v>1133</v>
      </c>
      <c r="K74" s="2" t="s">
        <v>15</v>
      </c>
      <c r="L74" s="2" t="s">
        <v>529</v>
      </c>
      <c r="M74" s="2" t="s">
        <v>43</v>
      </c>
      <c r="N74" s="2" t="s">
        <v>1134</v>
      </c>
      <c r="O74" s="2" t="s">
        <v>1135</v>
      </c>
      <c r="P74" s="2" t="s">
        <v>118</v>
      </c>
      <c r="Q74" s="2" t="s">
        <v>1136</v>
      </c>
      <c r="R74" s="2" t="s">
        <v>1137</v>
      </c>
      <c r="S74" s="2" t="s">
        <v>65</v>
      </c>
    </row>
    <row r="75" spans="1:20" ht="15" customHeight="1" x14ac:dyDescent="0.25">
      <c r="A75" s="1">
        <v>1274</v>
      </c>
      <c r="B75" s="2" t="s">
        <v>1138</v>
      </c>
      <c r="C75" s="12">
        <v>9735</v>
      </c>
      <c r="D75" s="16">
        <f t="shared" si="4"/>
        <v>1.3741401919420476E-2</v>
      </c>
      <c r="E75" s="10">
        <v>33481</v>
      </c>
      <c r="F75" s="16">
        <f t="shared" si="5"/>
        <v>5.4444581039671805E-3</v>
      </c>
      <c r="G75" s="71">
        <v>1451</v>
      </c>
      <c r="H75" s="71">
        <f t="shared" si="6"/>
        <v>3595.4301683828467</v>
      </c>
      <c r="I75" s="19">
        <f t="shared" si="7"/>
        <v>2144.4301683828467</v>
      </c>
      <c r="J75" s="2" t="s">
        <v>1139</v>
      </c>
      <c r="K75" s="2" t="s">
        <v>307</v>
      </c>
      <c r="L75" s="2" t="s">
        <v>529</v>
      </c>
      <c r="M75" s="2" t="s">
        <v>43</v>
      </c>
      <c r="N75" s="2" t="s">
        <v>831</v>
      </c>
      <c r="O75" s="2" t="s">
        <v>1140</v>
      </c>
      <c r="P75" s="2" t="s">
        <v>36</v>
      </c>
      <c r="Q75" s="2" t="s">
        <v>1141</v>
      </c>
      <c r="R75" s="2" t="s">
        <v>1142</v>
      </c>
      <c r="S75" s="2" t="s">
        <v>1143</v>
      </c>
    </row>
    <row r="76" spans="1:20" ht="15" customHeight="1" x14ac:dyDescent="0.25">
      <c r="A76" s="1">
        <v>822</v>
      </c>
      <c r="B76" s="2" t="s">
        <v>1305</v>
      </c>
      <c r="C76" s="12">
        <v>3147</v>
      </c>
      <c r="D76" s="16">
        <f t="shared" si="4"/>
        <v>4.442135782271827E-3</v>
      </c>
      <c r="E76" s="10">
        <v>11290</v>
      </c>
      <c r="F76" s="16">
        <f t="shared" si="5"/>
        <v>1.8359049011018032E-3</v>
      </c>
      <c r="G76" s="71">
        <v>455</v>
      </c>
      <c r="H76" s="71">
        <f t="shared" si="6"/>
        <v>1176.5048240642184</v>
      </c>
      <c r="I76" s="19">
        <f t="shared" si="7"/>
        <v>721.50482406421838</v>
      </c>
      <c r="J76" s="2" t="s">
        <v>1306</v>
      </c>
      <c r="K76" s="2" t="s">
        <v>307</v>
      </c>
      <c r="L76" s="2" t="s">
        <v>704</v>
      </c>
      <c r="M76" s="2" t="s">
        <v>336</v>
      </c>
      <c r="N76" s="2" t="s">
        <v>1307</v>
      </c>
      <c r="O76" s="2" t="s">
        <v>1308</v>
      </c>
      <c r="P76" s="2" t="s">
        <v>36</v>
      </c>
      <c r="Q76" s="2" t="s">
        <v>1309</v>
      </c>
      <c r="R76" s="2" t="s">
        <v>1310</v>
      </c>
      <c r="S76" s="2" t="s">
        <v>1311</v>
      </c>
    </row>
    <row r="77" spans="1:20" ht="15" customHeight="1" x14ac:dyDescent="0.25">
      <c r="A77" s="1">
        <v>1620</v>
      </c>
      <c r="B77" s="2" t="s">
        <v>747</v>
      </c>
      <c r="C77" s="12">
        <v>175</v>
      </c>
      <c r="D77" s="16">
        <f t="shared" si="4"/>
        <v>2.4702057893154423E-4</v>
      </c>
      <c r="E77" s="5">
        <v>0</v>
      </c>
      <c r="F77" s="16">
        <f t="shared" si="5"/>
        <v>0</v>
      </c>
      <c r="G77" s="71">
        <v>225</v>
      </c>
      <c r="H77" s="71">
        <f t="shared" si="6"/>
        <v>46.291656491771391</v>
      </c>
      <c r="I77" s="19">
        <f t="shared" si="7"/>
        <v>-178.70834350822861</v>
      </c>
      <c r="J77" s="2" t="s">
        <v>740</v>
      </c>
      <c r="K77" s="2" t="s">
        <v>15</v>
      </c>
      <c r="L77" s="2" t="s">
        <v>748</v>
      </c>
      <c r="M77" s="2" t="s">
        <v>125</v>
      </c>
      <c r="N77" s="2" t="s">
        <v>462</v>
      </c>
      <c r="O77" s="2" t="s">
        <v>743</v>
      </c>
      <c r="P77" s="2" t="s">
        <v>78</v>
      </c>
      <c r="Q77" s="2" t="s">
        <v>744</v>
      </c>
      <c r="R77" s="2" t="s">
        <v>749</v>
      </c>
      <c r="S77" s="2" t="s">
        <v>750</v>
      </c>
      <c r="T77" s="3" t="s">
        <v>1668</v>
      </c>
    </row>
    <row r="78" spans="1:20" ht="15" customHeight="1" x14ac:dyDescent="0.25">
      <c r="A78" s="1">
        <v>1216</v>
      </c>
      <c r="B78" s="2" t="s">
        <v>325</v>
      </c>
      <c r="C78" s="12">
        <v>1189</v>
      </c>
      <c r="D78" s="16">
        <f t="shared" si="4"/>
        <v>1.6783283905691777E-3</v>
      </c>
      <c r="E78" s="4">
        <v>7321</v>
      </c>
      <c r="F78" s="16">
        <f t="shared" si="5"/>
        <v>1.1904924518127812E-3</v>
      </c>
      <c r="G78" s="71">
        <v>0</v>
      </c>
      <c r="H78" s="71">
        <f t="shared" si="6"/>
        <v>537.61702586237902</v>
      </c>
      <c r="I78" s="19">
        <f t="shared" si="7"/>
        <v>537.61702586237902</v>
      </c>
      <c r="J78" s="2" t="s">
        <v>326</v>
      </c>
      <c r="K78" s="2" t="s">
        <v>123</v>
      </c>
      <c r="L78" s="2" t="s">
        <v>327</v>
      </c>
      <c r="M78" s="2" t="s">
        <v>43</v>
      </c>
      <c r="N78" s="2" t="s">
        <v>76</v>
      </c>
      <c r="O78" s="2" t="s">
        <v>328</v>
      </c>
      <c r="P78" s="2" t="s">
        <v>329</v>
      </c>
      <c r="Q78" s="2" t="s">
        <v>330</v>
      </c>
      <c r="R78" s="2" t="s">
        <v>331</v>
      </c>
      <c r="S78" s="2" t="s">
        <v>332</v>
      </c>
    </row>
    <row r="79" spans="1:20" ht="15" customHeight="1" x14ac:dyDescent="0.25">
      <c r="A79" s="1">
        <v>806</v>
      </c>
      <c r="B79" s="2" t="s">
        <v>718</v>
      </c>
      <c r="C79" s="12">
        <v>346</v>
      </c>
      <c r="D79" s="16">
        <f t="shared" si="4"/>
        <v>4.8839497320179602E-4</v>
      </c>
      <c r="E79" s="4">
        <v>6267</v>
      </c>
      <c r="F79" s="16">
        <f t="shared" si="5"/>
        <v>1.0190979641457041E-3</v>
      </c>
      <c r="G79" s="71">
        <v>0</v>
      </c>
      <c r="H79" s="71">
        <f t="shared" si="6"/>
        <v>282.50417645892151</v>
      </c>
      <c r="I79" s="19">
        <f t="shared" si="7"/>
        <v>282.50417645892151</v>
      </c>
      <c r="J79" s="2" t="s">
        <v>719</v>
      </c>
      <c r="K79" s="2" t="s">
        <v>123</v>
      </c>
      <c r="L79" s="2" t="s">
        <v>335</v>
      </c>
      <c r="M79" s="2" t="s">
        <v>336</v>
      </c>
      <c r="N79" s="2" t="s">
        <v>720</v>
      </c>
      <c r="O79" s="2" t="s">
        <v>721</v>
      </c>
      <c r="P79" s="2" t="s">
        <v>128</v>
      </c>
      <c r="Q79" s="2" t="s">
        <v>722</v>
      </c>
      <c r="R79" s="2" t="s">
        <v>723</v>
      </c>
      <c r="S79" s="2" t="s">
        <v>724</v>
      </c>
    </row>
    <row r="80" spans="1:20" ht="15" customHeight="1" x14ac:dyDescent="0.25">
      <c r="A80" s="1">
        <v>805</v>
      </c>
      <c r="B80" s="2" t="s">
        <v>333</v>
      </c>
      <c r="C80" s="14">
        <v>131</v>
      </c>
      <c r="D80" s="16">
        <f t="shared" si="4"/>
        <v>1.8491254765732741E-4</v>
      </c>
      <c r="E80" s="4">
        <v>3832</v>
      </c>
      <c r="F80" s="16">
        <f t="shared" si="5"/>
        <v>6.2313441815962001E-4</v>
      </c>
      <c r="G80" s="71">
        <v>225</v>
      </c>
      <c r="H80" s="71">
        <f t="shared" si="6"/>
        <v>151.42800139409596</v>
      </c>
      <c r="I80" s="19">
        <f t="shared" si="7"/>
        <v>-73.571998605904042</v>
      </c>
      <c r="J80" s="2" t="s">
        <v>334</v>
      </c>
      <c r="K80" s="2" t="s">
        <v>15</v>
      </c>
      <c r="L80" s="2" t="s">
        <v>335</v>
      </c>
      <c r="M80" s="2" t="s">
        <v>336</v>
      </c>
      <c r="N80" s="2" t="s">
        <v>337</v>
      </c>
      <c r="O80" s="2" t="s">
        <v>338</v>
      </c>
      <c r="P80" s="2" t="s">
        <v>20</v>
      </c>
      <c r="Q80" s="2" t="s">
        <v>339</v>
      </c>
      <c r="R80" s="2" t="s">
        <v>340</v>
      </c>
      <c r="S80" s="2" t="s">
        <v>65</v>
      </c>
    </row>
    <row r="81" spans="1:19" ht="15" customHeight="1" x14ac:dyDescent="0.25">
      <c r="A81" s="1">
        <v>954</v>
      </c>
      <c r="B81" s="2" t="s">
        <v>614</v>
      </c>
      <c r="C81" s="12">
        <v>34</v>
      </c>
      <c r="D81" s="16">
        <f t="shared" si="4"/>
        <v>4.7992569620985739E-5</v>
      </c>
      <c r="E81" s="6">
        <v>2134</v>
      </c>
      <c r="F81" s="16">
        <f t="shared" si="5"/>
        <v>3.4701692284776334E-4</v>
      </c>
      <c r="G81" s="71">
        <v>0</v>
      </c>
      <c r="H81" s="71">
        <f t="shared" si="6"/>
        <v>74.024778888643581</v>
      </c>
      <c r="I81" s="19">
        <f t="shared" si="7"/>
        <v>74.024778888643581</v>
      </c>
      <c r="J81" s="2" t="s">
        <v>615</v>
      </c>
      <c r="K81" s="2" t="s">
        <v>15</v>
      </c>
      <c r="L81" s="2" t="s">
        <v>616</v>
      </c>
      <c r="M81" s="2" t="s">
        <v>125</v>
      </c>
      <c r="N81" s="2" t="s">
        <v>617</v>
      </c>
      <c r="O81" s="2" t="s">
        <v>252</v>
      </c>
      <c r="P81" s="2" t="s">
        <v>618</v>
      </c>
      <c r="Q81" s="2" t="s">
        <v>619</v>
      </c>
      <c r="R81" s="2" t="s">
        <v>620</v>
      </c>
      <c r="S81" s="2" t="s">
        <v>621</v>
      </c>
    </row>
    <row r="82" spans="1:19" ht="15" customHeight="1" x14ac:dyDescent="0.25">
      <c r="A82" s="1">
        <v>712</v>
      </c>
      <c r="B82" s="2" t="s">
        <v>1207</v>
      </c>
      <c r="C82" s="12">
        <v>219</v>
      </c>
      <c r="D82" s="16">
        <f t="shared" si="4"/>
        <v>3.0912861020576107E-4</v>
      </c>
      <c r="E82" s="10">
        <v>14508</v>
      </c>
      <c r="F82" s="16">
        <f t="shared" si="5"/>
        <v>2.3591947125938847E-3</v>
      </c>
      <c r="G82" s="71">
        <v>225</v>
      </c>
      <c r="H82" s="71">
        <f t="shared" si="6"/>
        <v>500.0437906926536</v>
      </c>
      <c r="I82" s="19">
        <f t="shared" si="7"/>
        <v>275.0437906926536</v>
      </c>
      <c r="J82" s="2" t="s">
        <v>1208</v>
      </c>
      <c r="K82" s="2" t="s">
        <v>15</v>
      </c>
      <c r="L82" s="2" t="s">
        <v>1209</v>
      </c>
      <c r="M82" s="2" t="s">
        <v>33</v>
      </c>
      <c r="N82" s="2" t="s">
        <v>1210</v>
      </c>
      <c r="O82" s="2" t="s">
        <v>1211</v>
      </c>
      <c r="P82" s="2" t="s">
        <v>1212</v>
      </c>
      <c r="Q82" s="2" t="s">
        <v>1213</v>
      </c>
      <c r="R82" s="2" t="s">
        <v>1214</v>
      </c>
      <c r="S82" s="2" t="s">
        <v>65</v>
      </c>
    </row>
    <row r="83" spans="1:19" ht="15" customHeight="1" x14ac:dyDescent="0.25">
      <c r="A83" s="1">
        <v>874</v>
      </c>
      <c r="B83" s="2" t="s">
        <v>1410</v>
      </c>
      <c r="C83" s="12">
        <v>722</v>
      </c>
      <c r="D83" s="16">
        <f t="shared" si="4"/>
        <v>1.0191363313632855E-3</v>
      </c>
      <c r="E83" s="10">
        <v>7351</v>
      </c>
      <c r="F83" s="16">
        <f t="shared" si="5"/>
        <v>1.1953708527900225E-3</v>
      </c>
      <c r="G83" s="71">
        <v>225</v>
      </c>
      <c r="H83" s="71">
        <f t="shared" si="6"/>
        <v>414.99864631032995</v>
      </c>
      <c r="I83" s="19">
        <f t="shared" si="7"/>
        <v>189.99864631032995</v>
      </c>
      <c r="J83" s="2" t="s">
        <v>1411</v>
      </c>
      <c r="K83" s="2" t="s">
        <v>134</v>
      </c>
      <c r="L83" s="2" t="s">
        <v>445</v>
      </c>
      <c r="M83" s="2" t="s">
        <v>446</v>
      </c>
      <c r="N83" s="2" t="s">
        <v>1412</v>
      </c>
      <c r="O83" s="2" t="s">
        <v>1413</v>
      </c>
      <c r="P83" s="2" t="s">
        <v>36</v>
      </c>
      <c r="Q83" s="2" t="s">
        <v>1414</v>
      </c>
      <c r="R83" s="2" t="s">
        <v>1415</v>
      </c>
      <c r="S83" s="2" t="s">
        <v>65</v>
      </c>
    </row>
    <row r="84" spans="1:19" ht="15" customHeight="1" x14ac:dyDescent="0.25">
      <c r="A84" s="1">
        <v>797</v>
      </c>
      <c r="B84" s="2" t="s">
        <v>1283</v>
      </c>
      <c r="C84" s="12">
        <v>451</v>
      </c>
      <c r="D84" s="16">
        <f t="shared" si="4"/>
        <v>6.3660732056072258E-4</v>
      </c>
      <c r="E84" s="10">
        <v>6756</v>
      </c>
      <c r="F84" s="16">
        <f t="shared" si="5"/>
        <v>1.098615900074737E-3</v>
      </c>
      <c r="G84" s="71">
        <v>455</v>
      </c>
      <c r="H84" s="71">
        <f t="shared" si="6"/>
        <v>325.18083154708512</v>
      </c>
      <c r="I84" s="19">
        <f t="shared" si="7"/>
        <v>-129.81916845291488</v>
      </c>
      <c r="J84" s="2" t="s">
        <v>1284</v>
      </c>
      <c r="K84" s="2" t="s">
        <v>134</v>
      </c>
      <c r="L84" s="2" t="s">
        <v>1285</v>
      </c>
      <c r="M84" s="2" t="s">
        <v>446</v>
      </c>
      <c r="N84" s="2" t="s">
        <v>1286</v>
      </c>
      <c r="O84" s="2" t="s">
        <v>1287</v>
      </c>
      <c r="P84" s="2" t="s">
        <v>36</v>
      </c>
      <c r="Q84" s="2" t="s">
        <v>1288</v>
      </c>
      <c r="R84" s="2" t="s">
        <v>1289</v>
      </c>
      <c r="S84" s="2" t="s">
        <v>1290</v>
      </c>
    </row>
    <row r="85" spans="1:19" ht="15" customHeight="1" x14ac:dyDescent="0.25">
      <c r="A85" s="1">
        <v>955</v>
      </c>
      <c r="B85" s="2" t="s">
        <v>599</v>
      </c>
      <c r="C85" s="12">
        <v>123</v>
      </c>
      <c r="D85" s="16">
        <f t="shared" si="4"/>
        <v>1.7362017833474252E-4</v>
      </c>
      <c r="E85" s="6">
        <v>0</v>
      </c>
      <c r="F85" s="16">
        <f t="shared" si="5"/>
        <v>0</v>
      </c>
      <c r="G85" s="71">
        <v>0</v>
      </c>
      <c r="H85" s="71">
        <f t="shared" si="6"/>
        <v>32.536421419930747</v>
      </c>
      <c r="I85" s="19">
        <f t="shared" si="7"/>
        <v>32.536421419930747</v>
      </c>
      <c r="J85" s="2" t="s">
        <v>600</v>
      </c>
      <c r="K85" s="2" t="s">
        <v>123</v>
      </c>
      <c r="L85" s="2" t="s">
        <v>601</v>
      </c>
      <c r="M85" s="2" t="s">
        <v>125</v>
      </c>
      <c r="N85" s="2" t="s">
        <v>602</v>
      </c>
      <c r="O85" s="2" t="s">
        <v>603</v>
      </c>
      <c r="P85" s="2" t="s">
        <v>128</v>
      </c>
      <c r="Q85" s="2" t="s">
        <v>604</v>
      </c>
      <c r="R85" s="2" t="s">
        <v>605</v>
      </c>
      <c r="S85" s="2" t="s">
        <v>65</v>
      </c>
    </row>
    <row r="86" spans="1:19" ht="15" customHeight="1" x14ac:dyDescent="0.25">
      <c r="A86" s="1">
        <v>938</v>
      </c>
      <c r="B86" s="2" t="s">
        <v>341</v>
      </c>
      <c r="C86" s="12">
        <v>2654</v>
      </c>
      <c r="D86" s="16">
        <f t="shared" si="4"/>
        <v>3.7462435227675339E-3</v>
      </c>
      <c r="E86" s="4">
        <v>30722</v>
      </c>
      <c r="F86" s="16">
        <f t="shared" si="5"/>
        <v>4.9958078274268906E-3</v>
      </c>
      <c r="G86" s="71">
        <v>935</v>
      </c>
      <c r="H86" s="71">
        <f t="shared" si="6"/>
        <v>1638.2604230264351</v>
      </c>
      <c r="I86" s="19">
        <f t="shared" si="7"/>
        <v>703.26042302643509</v>
      </c>
      <c r="J86" s="2" t="s">
        <v>342</v>
      </c>
      <c r="K86" s="2" t="s">
        <v>134</v>
      </c>
      <c r="L86" s="2" t="s">
        <v>343</v>
      </c>
      <c r="M86" s="2" t="s">
        <v>125</v>
      </c>
      <c r="N86" s="2" t="s">
        <v>251</v>
      </c>
      <c r="O86" s="2" t="s">
        <v>344</v>
      </c>
      <c r="P86" s="2" t="s">
        <v>36</v>
      </c>
      <c r="Q86" s="2" t="s">
        <v>345</v>
      </c>
      <c r="R86" s="2" t="s">
        <v>346</v>
      </c>
      <c r="S86" s="2" t="s">
        <v>347</v>
      </c>
    </row>
    <row r="87" spans="1:19" ht="15" customHeight="1" x14ac:dyDescent="0.25">
      <c r="A87" s="1">
        <v>1604</v>
      </c>
      <c r="B87" s="2" t="s">
        <v>527</v>
      </c>
      <c r="C87" s="12">
        <v>1348</v>
      </c>
      <c r="D87" s="16">
        <f t="shared" si="4"/>
        <v>1.9027642308555523E-3</v>
      </c>
      <c r="E87" s="4">
        <v>10149</v>
      </c>
      <c r="F87" s="16">
        <f t="shared" si="5"/>
        <v>1.6503630506007263E-3</v>
      </c>
      <c r="G87" s="71">
        <v>935</v>
      </c>
      <c r="H87" s="71">
        <f t="shared" si="6"/>
        <v>665.85605254490656</v>
      </c>
      <c r="I87" s="19">
        <f t="shared" si="7"/>
        <v>-269.14394745509344</v>
      </c>
      <c r="J87" s="2" t="s">
        <v>528</v>
      </c>
      <c r="K87" s="2" t="s">
        <v>15</v>
      </c>
      <c r="L87" s="2" t="s">
        <v>529</v>
      </c>
      <c r="M87" s="2" t="s">
        <v>43</v>
      </c>
      <c r="N87" s="2" t="s">
        <v>530</v>
      </c>
      <c r="O87" s="2" t="s">
        <v>531</v>
      </c>
      <c r="P87" s="2" t="s">
        <v>78</v>
      </c>
      <c r="Q87" s="2" t="s">
        <v>532</v>
      </c>
      <c r="R87" s="2" t="s">
        <v>533</v>
      </c>
      <c r="S87" s="2" t="s">
        <v>65</v>
      </c>
    </row>
    <row r="88" spans="1:19" ht="15" customHeight="1" x14ac:dyDescent="0.25">
      <c r="A88" s="1">
        <v>811</v>
      </c>
      <c r="B88" s="2" t="s">
        <v>1291</v>
      </c>
      <c r="C88" s="12">
        <v>2848</v>
      </c>
      <c r="D88" s="16">
        <f t="shared" si="4"/>
        <v>4.0200834788402173E-3</v>
      </c>
      <c r="E88" s="10">
        <v>40533</v>
      </c>
      <c r="F88" s="16">
        <f t="shared" si="5"/>
        <v>6.5912075603506981E-3</v>
      </c>
      <c r="G88" s="71">
        <v>691</v>
      </c>
      <c r="H88" s="71">
        <f t="shared" si="6"/>
        <v>1988.5559407443777</v>
      </c>
      <c r="I88" s="19">
        <f t="shared" si="7"/>
        <v>1297.5559407443777</v>
      </c>
      <c r="J88" s="2" t="s">
        <v>1292</v>
      </c>
      <c r="K88" s="2" t="s">
        <v>134</v>
      </c>
      <c r="L88" s="2" t="s">
        <v>1293</v>
      </c>
      <c r="M88" s="2" t="s">
        <v>336</v>
      </c>
      <c r="N88" s="2" t="s">
        <v>1294</v>
      </c>
      <c r="O88" s="2" t="s">
        <v>1295</v>
      </c>
      <c r="P88" s="2" t="s">
        <v>36</v>
      </c>
      <c r="Q88" s="2" t="s">
        <v>1296</v>
      </c>
      <c r="R88" s="2" t="s">
        <v>1297</v>
      </c>
      <c r="S88" s="2" t="s">
        <v>1298</v>
      </c>
    </row>
    <row r="89" spans="1:19" ht="15" customHeight="1" x14ac:dyDescent="0.25">
      <c r="A89" s="1">
        <v>872</v>
      </c>
      <c r="B89" s="2" t="s">
        <v>1403</v>
      </c>
      <c r="C89" s="12">
        <v>2666</v>
      </c>
      <c r="D89" s="16">
        <f t="shared" si="4"/>
        <v>3.7631820767514111E-3</v>
      </c>
      <c r="E89" s="10">
        <v>22572</v>
      </c>
      <c r="F89" s="16">
        <f t="shared" si="5"/>
        <v>3.6705088952763421E-3</v>
      </c>
      <c r="G89" s="71">
        <v>691</v>
      </c>
      <c r="H89" s="71">
        <f t="shared" si="6"/>
        <v>1393.073688158001</v>
      </c>
      <c r="I89" s="19">
        <f t="shared" si="7"/>
        <v>702.073688158001</v>
      </c>
      <c r="J89" s="2" t="s">
        <v>1404</v>
      </c>
      <c r="K89" s="2" t="s">
        <v>134</v>
      </c>
      <c r="L89" s="2" t="s">
        <v>1393</v>
      </c>
      <c r="M89" s="2" t="s">
        <v>446</v>
      </c>
      <c r="N89" s="2" t="s">
        <v>1405</v>
      </c>
      <c r="O89" s="2" t="s">
        <v>1406</v>
      </c>
      <c r="P89" s="2" t="s">
        <v>36</v>
      </c>
      <c r="Q89" s="2" t="s">
        <v>1407</v>
      </c>
      <c r="R89" s="2" t="s">
        <v>1408</v>
      </c>
      <c r="S89" s="2" t="s">
        <v>1409</v>
      </c>
    </row>
    <row r="90" spans="1:19" ht="15" customHeight="1" x14ac:dyDescent="0.25">
      <c r="A90" s="1">
        <v>915</v>
      </c>
      <c r="B90" s="2" t="s">
        <v>1435</v>
      </c>
      <c r="C90" s="12">
        <v>2716</v>
      </c>
      <c r="D90" s="16">
        <f t="shared" si="4"/>
        <v>3.8337593850175668E-3</v>
      </c>
      <c r="E90" s="10">
        <v>9250</v>
      </c>
      <c r="F90" s="16">
        <f t="shared" si="5"/>
        <v>1.5041736346493959E-3</v>
      </c>
      <c r="G90" s="71">
        <v>1451</v>
      </c>
      <c r="H90" s="71">
        <f t="shared" si="6"/>
        <v>1000.3286478855889</v>
      </c>
      <c r="I90" s="19">
        <f t="shared" si="7"/>
        <v>-450.67135211441109</v>
      </c>
      <c r="J90" s="2" t="s">
        <v>1436</v>
      </c>
      <c r="K90" s="2" t="s">
        <v>307</v>
      </c>
      <c r="L90" s="2" t="s">
        <v>795</v>
      </c>
      <c r="M90" s="2" t="s">
        <v>125</v>
      </c>
      <c r="N90" s="2" t="s">
        <v>52</v>
      </c>
      <c r="O90" s="2" t="s">
        <v>1437</v>
      </c>
      <c r="P90" s="2" t="s">
        <v>36</v>
      </c>
      <c r="Q90" s="2" t="s">
        <v>1438</v>
      </c>
      <c r="R90" s="2" t="s">
        <v>1439</v>
      </c>
      <c r="S90" s="2" t="s">
        <v>65</v>
      </c>
    </row>
    <row r="91" spans="1:19" ht="15" customHeight="1" x14ac:dyDescent="0.25">
      <c r="A91" s="1">
        <v>892</v>
      </c>
      <c r="B91" s="2" t="s">
        <v>1430</v>
      </c>
      <c r="C91" s="12">
        <v>28073</v>
      </c>
      <c r="D91" s="16">
        <f t="shared" si="4"/>
        <v>3.9626335499115664E-2</v>
      </c>
      <c r="E91" s="10">
        <v>114421</v>
      </c>
      <c r="F91" s="16">
        <f t="shared" si="5"/>
        <v>1.8606383940564165E-2</v>
      </c>
      <c r="G91" s="71">
        <v>8672</v>
      </c>
      <c r="H91" s="71">
        <f t="shared" si="6"/>
        <v>10912.811622996</v>
      </c>
      <c r="I91" s="19">
        <f t="shared" si="7"/>
        <v>2240.8116229959996</v>
      </c>
      <c r="J91" s="2" t="s">
        <v>1431</v>
      </c>
      <c r="K91" s="2" t="s">
        <v>134</v>
      </c>
      <c r="L91" s="2" t="s">
        <v>795</v>
      </c>
      <c r="M91" s="2" t="s">
        <v>125</v>
      </c>
      <c r="N91" s="2" t="s">
        <v>609</v>
      </c>
      <c r="O91" s="2" t="s">
        <v>1432</v>
      </c>
      <c r="P91" s="2" t="s">
        <v>36</v>
      </c>
      <c r="Q91" s="2" t="s">
        <v>1433</v>
      </c>
      <c r="R91" s="2" t="s">
        <v>1434</v>
      </c>
      <c r="S91" s="2" t="s">
        <v>65</v>
      </c>
    </row>
    <row r="92" spans="1:19" ht="15" customHeight="1" x14ac:dyDescent="0.25">
      <c r="A92" s="1">
        <v>1224</v>
      </c>
      <c r="B92" s="2" t="s">
        <v>637</v>
      </c>
      <c r="C92" s="13">
        <v>462</v>
      </c>
      <c r="D92" s="16">
        <f t="shared" si="4"/>
        <v>6.5213432837927686E-4</v>
      </c>
      <c r="E92" s="6">
        <v>0</v>
      </c>
      <c r="F92" s="16">
        <f t="shared" si="5"/>
        <v>0</v>
      </c>
      <c r="G92" s="71">
        <v>455</v>
      </c>
      <c r="H92" s="71">
        <f t="shared" si="6"/>
        <v>122.20997313827648</v>
      </c>
      <c r="I92" s="19">
        <f t="shared" si="7"/>
        <v>-332.7900268617235</v>
      </c>
      <c r="J92" s="2" t="s">
        <v>638</v>
      </c>
      <c r="K92" s="2" t="s">
        <v>15</v>
      </c>
      <c r="L92" s="2" t="s">
        <v>639</v>
      </c>
      <c r="M92" s="2" t="s">
        <v>43</v>
      </c>
      <c r="N92" s="2" t="s">
        <v>640</v>
      </c>
      <c r="O92" s="2" t="s">
        <v>641</v>
      </c>
      <c r="P92" s="2" t="s">
        <v>78</v>
      </c>
      <c r="Q92" s="2" t="s">
        <v>642</v>
      </c>
      <c r="R92" s="2" t="s">
        <v>643</v>
      </c>
      <c r="S92" s="2" t="s">
        <v>65</v>
      </c>
    </row>
    <row r="93" spans="1:19" ht="15" customHeight="1" x14ac:dyDescent="0.25">
      <c r="A93" s="1">
        <v>1009</v>
      </c>
      <c r="B93" s="2" t="s">
        <v>1571</v>
      </c>
      <c r="C93" s="12">
        <v>1059</v>
      </c>
      <c r="D93" s="16">
        <f t="shared" si="4"/>
        <v>1.4948273890771735E-3</v>
      </c>
      <c r="E93" s="10">
        <v>17683</v>
      </c>
      <c r="F93" s="16">
        <f t="shared" si="5"/>
        <v>2.8754921493519205E-3</v>
      </c>
      <c r="G93" s="71">
        <v>455</v>
      </c>
      <c r="H93" s="71">
        <f t="shared" si="6"/>
        <v>818.99788150161226</v>
      </c>
      <c r="I93" s="19">
        <f t="shared" si="7"/>
        <v>363.99788150161226</v>
      </c>
      <c r="J93" s="2" t="s">
        <v>1572</v>
      </c>
      <c r="K93" s="2" t="s">
        <v>134</v>
      </c>
      <c r="L93" s="2" t="s">
        <v>1565</v>
      </c>
      <c r="M93" s="2" t="s">
        <v>125</v>
      </c>
      <c r="N93" s="2" t="s">
        <v>1573</v>
      </c>
      <c r="O93" s="2" t="s">
        <v>1574</v>
      </c>
      <c r="P93" s="2" t="s">
        <v>36</v>
      </c>
      <c r="Q93" s="2" t="s">
        <v>1575</v>
      </c>
      <c r="R93" s="2" t="s">
        <v>1576</v>
      </c>
      <c r="S93" s="2" t="s">
        <v>1577</v>
      </c>
    </row>
    <row r="94" spans="1:19" ht="15" customHeight="1" x14ac:dyDescent="0.25">
      <c r="A94" s="1">
        <v>720</v>
      </c>
      <c r="B94" s="2" t="s">
        <v>361</v>
      </c>
      <c r="C94" s="13">
        <v>710</v>
      </c>
      <c r="D94" s="16">
        <f t="shared" si="4"/>
        <v>1.0021977773794081E-3</v>
      </c>
      <c r="E94" s="4">
        <v>12569</v>
      </c>
      <c r="F94" s="16">
        <f t="shared" si="5"/>
        <v>2.0438873960981897E-3</v>
      </c>
      <c r="G94" s="71">
        <v>455</v>
      </c>
      <c r="H94" s="71">
        <f t="shared" si="6"/>
        <v>570.83636150970187</v>
      </c>
      <c r="I94" s="19">
        <f t="shared" si="7"/>
        <v>115.83636150970187</v>
      </c>
      <c r="J94" s="2" t="s">
        <v>1658</v>
      </c>
      <c r="K94" s="2" t="s">
        <v>134</v>
      </c>
      <c r="L94" s="2" t="s">
        <v>362</v>
      </c>
      <c r="M94" s="2" t="s">
        <v>17</v>
      </c>
      <c r="N94" s="2" t="s">
        <v>363</v>
      </c>
      <c r="O94" s="2" t="s">
        <v>364</v>
      </c>
      <c r="P94" s="2" t="s">
        <v>36</v>
      </c>
      <c r="Q94" s="2" t="s">
        <v>365</v>
      </c>
      <c r="R94" s="2" t="s">
        <v>366</v>
      </c>
      <c r="S94" s="2" t="s">
        <v>65</v>
      </c>
    </row>
    <row r="95" spans="1:19" ht="15" customHeight="1" x14ac:dyDescent="0.25">
      <c r="A95" s="1">
        <v>993</v>
      </c>
      <c r="B95" s="2" t="s">
        <v>1505</v>
      </c>
      <c r="C95" s="12">
        <v>616</v>
      </c>
      <c r="D95" s="16">
        <f t="shared" si="4"/>
        <v>8.6951243783903577E-4</v>
      </c>
      <c r="E95" s="10">
        <v>13824</v>
      </c>
      <c r="F95" s="16">
        <f t="shared" si="5"/>
        <v>2.2479671703127834E-3</v>
      </c>
      <c r="G95" s="71">
        <v>691</v>
      </c>
      <c r="H95" s="71">
        <f t="shared" si="6"/>
        <v>584.21567856765091</v>
      </c>
      <c r="I95" s="19">
        <f t="shared" si="7"/>
        <v>-106.78432143234909</v>
      </c>
      <c r="J95" s="2" t="s">
        <v>1506</v>
      </c>
      <c r="K95" s="2" t="s">
        <v>15</v>
      </c>
      <c r="L95" s="2" t="s">
        <v>377</v>
      </c>
      <c r="M95" s="2" t="s">
        <v>125</v>
      </c>
      <c r="N95" s="2" t="s">
        <v>1507</v>
      </c>
      <c r="O95" s="2" t="s">
        <v>1508</v>
      </c>
      <c r="P95" s="2" t="s">
        <v>253</v>
      </c>
      <c r="Q95" s="2" t="s">
        <v>1509</v>
      </c>
      <c r="R95" s="2" t="s">
        <v>1510</v>
      </c>
      <c r="S95" s="2" t="s">
        <v>1511</v>
      </c>
    </row>
    <row r="96" spans="1:19" ht="15" customHeight="1" x14ac:dyDescent="0.25">
      <c r="A96" s="1">
        <v>991</v>
      </c>
      <c r="B96" s="2" t="s">
        <v>375</v>
      </c>
      <c r="C96" s="12">
        <v>556</v>
      </c>
      <c r="D96" s="16">
        <f t="shared" si="4"/>
        <v>7.8481966791964914E-4</v>
      </c>
      <c r="E96" s="4">
        <v>16291</v>
      </c>
      <c r="F96" s="16">
        <f t="shared" si="5"/>
        <v>2.649134344007925E-3</v>
      </c>
      <c r="G96" s="71">
        <v>455</v>
      </c>
      <c r="H96" s="71">
        <f t="shared" si="6"/>
        <v>643.52298183522737</v>
      </c>
      <c r="I96" s="19">
        <f t="shared" si="7"/>
        <v>188.52298183522737</v>
      </c>
      <c r="J96" s="2" t="s">
        <v>376</v>
      </c>
      <c r="K96" s="2" t="s">
        <v>15</v>
      </c>
      <c r="L96" s="2" t="s">
        <v>377</v>
      </c>
      <c r="M96" s="2" t="s">
        <v>125</v>
      </c>
      <c r="N96" s="2" t="s">
        <v>378</v>
      </c>
      <c r="O96" s="2" t="s">
        <v>379</v>
      </c>
      <c r="P96" s="2" t="s">
        <v>20</v>
      </c>
      <c r="Q96" s="2" t="s">
        <v>380</v>
      </c>
      <c r="R96" s="2" t="s">
        <v>381</v>
      </c>
      <c r="S96" s="2" t="s">
        <v>382</v>
      </c>
    </row>
    <row r="97" spans="1:19" ht="15" customHeight="1" x14ac:dyDescent="0.25">
      <c r="A97" s="1">
        <v>988</v>
      </c>
      <c r="B97" s="2" t="s">
        <v>1512</v>
      </c>
      <c r="C97" s="12">
        <v>7852</v>
      </c>
      <c r="D97" s="16">
        <f t="shared" si="4"/>
        <v>1.108346049011706E-2</v>
      </c>
      <c r="E97" s="10">
        <v>68095</v>
      </c>
      <c r="F97" s="16">
        <f t="shared" si="5"/>
        <v>1.1073157151508174E-2</v>
      </c>
      <c r="G97" s="71">
        <v>1451</v>
      </c>
      <c r="H97" s="71">
        <f t="shared" si="6"/>
        <v>4152.1501460405689</v>
      </c>
      <c r="I97" s="19">
        <f t="shared" si="7"/>
        <v>2701.1501460405689</v>
      </c>
      <c r="J97" s="2" t="s">
        <v>1513</v>
      </c>
      <c r="K97" s="2" t="s">
        <v>134</v>
      </c>
      <c r="L97" s="2" t="s">
        <v>377</v>
      </c>
      <c r="M97" s="2" t="s">
        <v>125</v>
      </c>
      <c r="N97" s="2" t="s">
        <v>44</v>
      </c>
      <c r="O97" s="2" t="s">
        <v>1514</v>
      </c>
      <c r="P97" s="2" t="s">
        <v>36</v>
      </c>
      <c r="Q97" s="2" t="s">
        <v>1515</v>
      </c>
      <c r="R97" s="2" t="s">
        <v>1516</v>
      </c>
      <c r="S97" s="2" t="s">
        <v>1517</v>
      </c>
    </row>
    <row r="98" spans="1:19" ht="15" customHeight="1" x14ac:dyDescent="0.25">
      <c r="A98" s="1">
        <v>1096</v>
      </c>
      <c r="B98" s="2" t="s">
        <v>1608</v>
      </c>
      <c r="C98" s="12">
        <v>3892</v>
      </c>
      <c r="D98" s="16">
        <f t="shared" si="4"/>
        <v>5.4937376754375438E-3</v>
      </c>
      <c r="E98" s="10">
        <v>26496</v>
      </c>
      <c r="F98" s="16">
        <f t="shared" si="5"/>
        <v>4.3086037430995015E-3</v>
      </c>
      <c r="G98" s="71">
        <v>935</v>
      </c>
      <c r="H98" s="71">
        <f t="shared" si="6"/>
        <v>1836.9587818338421</v>
      </c>
      <c r="I98" s="19">
        <f t="shared" si="7"/>
        <v>901.95878183384207</v>
      </c>
      <c r="J98" s="2" t="s">
        <v>1609</v>
      </c>
      <c r="K98" s="2" t="s">
        <v>134</v>
      </c>
      <c r="L98" s="2" t="s">
        <v>1610</v>
      </c>
      <c r="M98" s="2" t="s">
        <v>33</v>
      </c>
      <c r="N98" s="2" t="s">
        <v>1611</v>
      </c>
      <c r="O98" s="2" t="s">
        <v>1612</v>
      </c>
      <c r="P98" s="2" t="s">
        <v>36</v>
      </c>
      <c r="Q98" s="2" t="s">
        <v>1613</v>
      </c>
      <c r="R98" s="2" t="s">
        <v>1614</v>
      </c>
      <c r="S98" s="2" t="s">
        <v>1615</v>
      </c>
    </row>
    <row r="99" spans="1:19" ht="15" customHeight="1" x14ac:dyDescent="0.25">
      <c r="A99" s="1">
        <v>958</v>
      </c>
      <c r="B99" s="2" t="s">
        <v>383</v>
      </c>
      <c r="C99" s="14">
        <v>242</v>
      </c>
      <c r="D99" s="16">
        <f t="shared" si="4"/>
        <v>3.415941720081926E-4</v>
      </c>
      <c r="E99" s="4">
        <v>9</v>
      </c>
      <c r="F99" s="16">
        <f t="shared" si="5"/>
        <v>1.463520293172385E-6</v>
      </c>
      <c r="G99" s="71">
        <v>225</v>
      </c>
      <c r="H99" s="71">
        <f t="shared" si="6"/>
        <v>64.289011537275798</v>
      </c>
      <c r="I99" s="19">
        <f t="shared" si="7"/>
        <v>-160.7109884627242</v>
      </c>
      <c r="J99" s="2" t="s">
        <v>384</v>
      </c>
      <c r="K99" s="2" t="s">
        <v>15</v>
      </c>
      <c r="L99" s="2" t="s">
        <v>385</v>
      </c>
      <c r="M99" s="2" t="s">
        <v>125</v>
      </c>
      <c r="N99" s="2" t="s">
        <v>386</v>
      </c>
      <c r="O99" s="2" t="s">
        <v>387</v>
      </c>
      <c r="P99" s="2" t="s">
        <v>20</v>
      </c>
      <c r="Q99" s="2" t="s">
        <v>388</v>
      </c>
      <c r="R99" s="2" t="s">
        <v>389</v>
      </c>
      <c r="S99" s="2" t="s">
        <v>65</v>
      </c>
    </row>
    <row r="100" spans="1:19" ht="15" customHeight="1" x14ac:dyDescent="0.25">
      <c r="A100" s="1">
        <v>1041</v>
      </c>
      <c r="B100" s="2" t="s">
        <v>1584</v>
      </c>
      <c r="C100" s="12">
        <v>1936</v>
      </c>
      <c r="D100" s="16">
        <f t="shared" si="4"/>
        <v>2.7327533760655408E-3</v>
      </c>
      <c r="E100" s="10">
        <v>9969</v>
      </c>
      <c r="F100" s="16">
        <f t="shared" si="5"/>
        <v>1.6210926447372785E-3</v>
      </c>
      <c r="G100" s="71">
        <v>1451</v>
      </c>
      <c r="H100" s="71">
        <f t="shared" si="6"/>
        <v>815.91074429844832</v>
      </c>
      <c r="I100" s="19">
        <f t="shared" si="7"/>
        <v>-635.08925570155168</v>
      </c>
      <c r="J100" s="2" t="s">
        <v>1585</v>
      </c>
      <c r="K100" s="2" t="s">
        <v>307</v>
      </c>
      <c r="L100" s="2" t="s">
        <v>32</v>
      </c>
      <c r="M100" s="2" t="s">
        <v>33</v>
      </c>
      <c r="N100" s="2" t="s">
        <v>1195</v>
      </c>
      <c r="O100" s="2" t="s">
        <v>1586</v>
      </c>
      <c r="P100" s="2" t="s">
        <v>36</v>
      </c>
      <c r="Q100" s="2" t="s">
        <v>1587</v>
      </c>
      <c r="R100" s="2" t="s">
        <v>1588</v>
      </c>
      <c r="S100" s="2" t="s">
        <v>65</v>
      </c>
    </row>
    <row r="101" spans="1:19" ht="15" customHeight="1" x14ac:dyDescent="0.25">
      <c r="A101" s="1">
        <v>1577</v>
      </c>
      <c r="B101" s="2" t="s">
        <v>404</v>
      </c>
      <c r="C101" s="12">
        <v>598</v>
      </c>
      <c r="D101" s="16">
        <f t="shared" si="4"/>
        <v>8.4410460686321976E-4</v>
      </c>
      <c r="E101" s="5">
        <v>28241</v>
      </c>
      <c r="F101" s="16">
        <f t="shared" si="5"/>
        <v>4.5923640666090367E-3</v>
      </c>
      <c r="G101" s="71">
        <v>455</v>
      </c>
      <c r="H101" s="71">
        <f t="shared" si="6"/>
        <v>1018.7942294087007</v>
      </c>
      <c r="I101" s="19">
        <f t="shared" si="7"/>
        <v>563.79422940870074</v>
      </c>
      <c r="J101" s="2" t="s">
        <v>391</v>
      </c>
      <c r="K101" s="2" t="s">
        <v>15</v>
      </c>
      <c r="L101" s="2" t="s">
        <v>392</v>
      </c>
      <c r="M101" s="2" t="s">
        <v>43</v>
      </c>
      <c r="N101" s="2" t="s">
        <v>405</v>
      </c>
      <c r="O101" s="2" t="s">
        <v>406</v>
      </c>
      <c r="P101" s="2" t="s">
        <v>20</v>
      </c>
      <c r="Q101" s="2" t="s">
        <v>407</v>
      </c>
      <c r="R101" s="2" t="s">
        <v>408</v>
      </c>
      <c r="S101" s="2" t="s">
        <v>409</v>
      </c>
    </row>
    <row r="102" spans="1:19" ht="15" customHeight="1" x14ac:dyDescent="0.25">
      <c r="A102" s="1">
        <v>1578</v>
      </c>
      <c r="B102" s="2" t="s">
        <v>398</v>
      </c>
      <c r="C102" s="12">
        <v>532</v>
      </c>
      <c r="D102" s="16">
        <f t="shared" si="4"/>
        <v>7.5094255995189452E-4</v>
      </c>
      <c r="E102" s="5">
        <v>0</v>
      </c>
      <c r="F102" s="16">
        <f t="shared" si="5"/>
        <v>0</v>
      </c>
      <c r="G102" s="71">
        <v>455</v>
      </c>
      <c r="H102" s="71">
        <f t="shared" si="6"/>
        <v>140.72663573498502</v>
      </c>
      <c r="I102" s="19">
        <f t="shared" si="7"/>
        <v>-314.27336426501495</v>
      </c>
      <c r="J102" s="2" t="s">
        <v>391</v>
      </c>
      <c r="K102" s="2" t="s">
        <v>15</v>
      </c>
      <c r="L102" s="2" t="s">
        <v>392</v>
      </c>
      <c r="M102" s="2" t="s">
        <v>43</v>
      </c>
      <c r="N102" s="2" t="s">
        <v>399</v>
      </c>
      <c r="O102" s="2" t="s">
        <v>400</v>
      </c>
      <c r="P102" s="2" t="s">
        <v>20</v>
      </c>
      <c r="Q102" s="2" t="s">
        <v>401</v>
      </c>
      <c r="R102" s="2" t="s">
        <v>402</v>
      </c>
      <c r="S102" s="2" t="s">
        <v>403</v>
      </c>
    </row>
    <row r="103" spans="1:19" ht="15" customHeight="1" x14ac:dyDescent="0.25">
      <c r="A103" s="1">
        <v>1186</v>
      </c>
      <c r="B103" s="2" t="s">
        <v>390</v>
      </c>
      <c r="C103" s="12">
        <v>495</v>
      </c>
      <c r="D103" s="16">
        <f t="shared" si="4"/>
        <v>6.9871535183493947E-4</v>
      </c>
      <c r="E103" s="5">
        <v>0</v>
      </c>
      <c r="F103" s="16">
        <f t="shared" si="5"/>
        <v>0</v>
      </c>
      <c r="G103" s="71">
        <v>455</v>
      </c>
      <c r="H103" s="71">
        <f t="shared" si="6"/>
        <v>130.93925693386765</v>
      </c>
      <c r="I103" s="19">
        <f t="shared" si="7"/>
        <v>-324.06074306613232</v>
      </c>
      <c r="J103" s="2" t="s">
        <v>391</v>
      </c>
      <c r="K103" s="2" t="s">
        <v>15</v>
      </c>
      <c r="L103" s="2" t="s">
        <v>392</v>
      </c>
      <c r="M103" s="2" t="s">
        <v>43</v>
      </c>
      <c r="N103" s="2" t="s">
        <v>393</v>
      </c>
      <c r="O103" s="2" t="s">
        <v>394</v>
      </c>
      <c r="P103" s="2" t="s">
        <v>20</v>
      </c>
      <c r="Q103" s="2" t="s">
        <v>395</v>
      </c>
      <c r="R103" s="2" t="s">
        <v>396</v>
      </c>
      <c r="S103" s="2" t="s">
        <v>397</v>
      </c>
    </row>
    <row r="104" spans="1:19" ht="15" customHeight="1" x14ac:dyDescent="0.25">
      <c r="A104" s="1">
        <v>855</v>
      </c>
      <c r="B104" s="2" t="s">
        <v>1362</v>
      </c>
      <c r="C104" s="12">
        <v>439</v>
      </c>
      <c r="D104" s="16">
        <f t="shared" si="4"/>
        <v>6.1966876657684527E-4</v>
      </c>
      <c r="E104" s="10">
        <v>19327</v>
      </c>
      <c r="F104" s="16">
        <f t="shared" si="5"/>
        <v>3.1428285229047432E-3</v>
      </c>
      <c r="G104" s="71">
        <v>455</v>
      </c>
      <c r="H104" s="71">
        <f t="shared" si="6"/>
        <v>705.09199204884965</v>
      </c>
      <c r="I104" s="19">
        <f t="shared" si="7"/>
        <v>250.09199204884965</v>
      </c>
      <c r="J104" s="2" t="s">
        <v>1363</v>
      </c>
      <c r="K104" s="2" t="s">
        <v>134</v>
      </c>
      <c r="L104" s="2" t="s">
        <v>1364</v>
      </c>
      <c r="M104" s="2" t="s">
        <v>446</v>
      </c>
      <c r="N104" s="2" t="s">
        <v>60</v>
      </c>
      <c r="O104" s="2" t="s">
        <v>1365</v>
      </c>
      <c r="P104" s="2" t="s">
        <v>36</v>
      </c>
      <c r="Q104" s="2" t="s">
        <v>1366</v>
      </c>
      <c r="R104" s="2" t="s">
        <v>1367</v>
      </c>
      <c r="S104" s="2" t="s">
        <v>1368</v>
      </c>
    </row>
    <row r="105" spans="1:19" ht="15" customHeight="1" x14ac:dyDescent="0.25">
      <c r="A105" s="1">
        <v>689</v>
      </c>
      <c r="B105" s="2" t="s">
        <v>355</v>
      </c>
      <c r="C105" s="12">
        <v>424</v>
      </c>
      <c r="D105" s="16">
        <f t="shared" si="4"/>
        <v>5.9849557409699867E-4</v>
      </c>
      <c r="E105" s="4">
        <v>7421</v>
      </c>
      <c r="F105" s="16">
        <f t="shared" si="5"/>
        <v>1.2067537884035856E-3</v>
      </c>
      <c r="G105" s="71">
        <v>455</v>
      </c>
      <c r="H105" s="71">
        <f t="shared" si="6"/>
        <v>338.30373053260951</v>
      </c>
      <c r="I105" s="19">
        <f t="shared" si="7"/>
        <v>-116.69626946739049</v>
      </c>
      <c r="J105" s="2" t="s">
        <v>356</v>
      </c>
      <c r="K105" s="2" t="s">
        <v>15</v>
      </c>
      <c r="L105" s="2" t="s">
        <v>59</v>
      </c>
      <c r="M105" s="2" t="s">
        <v>17</v>
      </c>
      <c r="N105" s="2" t="s">
        <v>357</v>
      </c>
      <c r="O105" s="2" t="s">
        <v>358</v>
      </c>
      <c r="P105" s="2" t="s">
        <v>20</v>
      </c>
      <c r="Q105" s="2" t="s">
        <v>359</v>
      </c>
      <c r="R105" s="2" t="s">
        <v>360</v>
      </c>
      <c r="S105" s="2" t="s">
        <v>65</v>
      </c>
    </row>
    <row r="106" spans="1:19" ht="15" customHeight="1" x14ac:dyDescent="0.25">
      <c r="A106" s="1">
        <v>990</v>
      </c>
      <c r="B106" s="2" t="s">
        <v>1518</v>
      </c>
      <c r="C106" s="12">
        <v>424</v>
      </c>
      <c r="D106" s="16">
        <f t="shared" si="4"/>
        <v>5.9849557409699867E-4</v>
      </c>
      <c r="E106" s="10">
        <v>11370</v>
      </c>
      <c r="F106" s="16">
        <f t="shared" si="5"/>
        <v>1.8489139703744466E-3</v>
      </c>
      <c r="G106" s="71">
        <v>455</v>
      </c>
      <c r="H106" s="71">
        <f t="shared" si="6"/>
        <v>458.64454863394883</v>
      </c>
      <c r="I106" s="19">
        <f t="shared" si="7"/>
        <v>3.6445486339488298</v>
      </c>
      <c r="J106" s="2" t="s">
        <v>1519</v>
      </c>
      <c r="K106" s="2" t="s">
        <v>15</v>
      </c>
      <c r="L106" s="2" t="s">
        <v>377</v>
      </c>
      <c r="M106" s="2" t="s">
        <v>125</v>
      </c>
      <c r="N106" s="2" t="s">
        <v>1520</v>
      </c>
      <c r="O106" s="2" t="s">
        <v>1521</v>
      </c>
      <c r="P106" s="2" t="s">
        <v>290</v>
      </c>
      <c r="Q106" s="2" t="s">
        <v>1522</v>
      </c>
      <c r="R106" s="2" t="s">
        <v>1523</v>
      </c>
      <c r="S106" s="2" t="s">
        <v>1524</v>
      </c>
    </row>
    <row r="107" spans="1:19" ht="15" customHeight="1" x14ac:dyDescent="0.25">
      <c r="A107" s="1">
        <v>960</v>
      </c>
      <c r="B107" s="2" t="s">
        <v>644</v>
      </c>
      <c r="C107" s="12">
        <v>162</v>
      </c>
      <c r="D107" s="16">
        <f t="shared" si="4"/>
        <v>2.2867047878234381E-4</v>
      </c>
      <c r="E107" s="4">
        <v>6125</v>
      </c>
      <c r="F107" s="16">
        <f t="shared" si="5"/>
        <v>9.9600686618676209E-4</v>
      </c>
      <c r="G107" s="71">
        <v>0</v>
      </c>
      <c r="H107" s="71">
        <f t="shared" si="6"/>
        <v>229.50453444721046</v>
      </c>
      <c r="I107" s="19">
        <f t="shared" si="7"/>
        <v>229.50453444721046</v>
      </c>
      <c r="J107" s="2" t="s">
        <v>645</v>
      </c>
      <c r="K107" s="2" t="s">
        <v>123</v>
      </c>
      <c r="L107" s="2" t="s">
        <v>646</v>
      </c>
      <c r="M107" s="2" t="s">
        <v>125</v>
      </c>
      <c r="N107" s="2" t="s">
        <v>482</v>
      </c>
      <c r="O107" s="2" t="s">
        <v>647</v>
      </c>
      <c r="P107" s="2" t="s">
        <v>128</v>
      </c>
      <c r="Q107" s="2" t="s">
        <v>648</v>
      </c>
      <c r="R107" s="2" t="s">
        <v>649</v>
      </c>
      <c r="S107" s="2" t="s">
        <v>650</v>
      </c>
    </row>
    <row r="108" spans="1:19" ht="15" customHeight="1" x14ac:dyDescent="0.25">
      <c r="A108" s="1">
        <v>961</v>
      </c>
      <c r="B108" s="2" t="s">
        <v>629</v>
      </c>
      <c r="C108" s="12">
        <v>158</v>
      </c>
      <c r="D108" s="16">
        <f t="shared" si="4"/>
        <v>2.2302429412105138E-4</v>
      </c>
      <c r="E108" s="6">
        <v>0</v>
      </c>
      <c r="F108" s="16">
        <f t="shared" si="5"/>
        <v>0</v>
      </c>
      <c r="G108" s="71">
        <v>0</v>
      </c>
      <c r="H108" s="71">
        <f t="shared" si="6"/>
        <v>41.794752718285025</v>
      </c>
      <c r="I108" s="19">
        <f t="shared" si="7"/>
        <v>41.794752718285025</v>
      </c>
      <c r="J108" s="2" t="s">
        <v>630</v>
      </c>
      <c r="K108" s="2" t="s">
        <v>123</v>
      </c>
      <c r="L108" s="2" t="s">
        <v>631</v>
      </c>
      <c r="M108" s="2" t="s">
        <v>17</v>
      </c>
      <c r="N108" s="2" t="s">
        <v>632</v>
      </c>
      <c r="O108" s="2" t="s">
        <v>633</v>
      </c>
      <c r="P108" s="2" t="s">
        <v>36</v>
      </c>
      <c r="Q108" s="2" t="s">
        <v>634</v>
      </c>
      <c r="R108" s="2" t="s">
        <v>635</v>
      </c>
      <c r="S108" s="2" t="s">
        <v>636</v>
      </c>
    </row>
    <row r="109" spans="1:19" ht="15" customHeight="1" x14ac:dyDescent="0.25">
      <c r="A109" s="1">
        <v>1058</v>
      </c>
      <c r="B109" s="2" t="s">
        <v>554</v>
      </c>
      <c r="C109" s="12">
        <v>1600</v>
      </c>
      <c r="D109" s="16">
        <f t="shared" si="4"/>
        <v>2.2584738645169758E-3</v>
      </c>
      <c r="E109" s="4">
        <v>72641</v>
      </c>
      <c r="F109" s="16">
        <f t="shared" si="5"/>
        <v>1.1812397512926136E-2</v>
      </c>
      <c r="G109" s="71">
        <v>4431</v>
      </c>
      <c r="H109" s="71">
        <f t="shared" si="6"/>
        <v>2636.881296132839</v>
      </c>
      <c r="I109" s="19">
        <f t="shared" si="7"/>
        <v>-1794.118703867161</v>
      </c>
      <c r="J109" s="2" t="s">
        <v>555</v>
      </c>
      <c r="K109" s="2" t="s">
        <v>307</v>
      </c>
      <c r="L109" s="2" t="s">
        <v>32</v>
      </c>
      <c r="M109" s="2" t="s">
        <v>33</v>
      </c>
      <c r="N109" s="2" t="s">
        <v>556</v>
      </c>
      <c r="O109" s="2" t="s">
        <v>557</v>
      </c>
      <c r="P109" s="2" t="s">
        <v>36</v>
      </c>
      <c r="Q109" s="2" t="s">
        <v>558</v>
      </c>
      <c r="R109" s="2" t="s">
        <v>559</v>
      </c>
      <c r="S109" s="2" t="s">
        <v>65</v>
      </c>
    </row>
    <row r="110" spans="1:19" ht="15" customHeight="1" x14ac:dyDescent="0.25">
      <c r="A110" s="1">
        <v>873</v>
      </c>
      <c r="B110" s="2" t="s">
        <v>1391</v>
      </c>
      <c r="C110" s="12">
        <v>2056</v>
      </c>
      <c r="D110" s="16">
        <f t="shared" si="4"/>
        <v>2.9021389159043141E-3</v>
      </c>
      <c r="E110" s="10">
        <v>27638</v>
      </c>
      <c r="F110" s="16">
        <f t="shared" si="5"/>
        <v>4.4943082069664863E-3</v>
      </c>
      <c r="G110" s="71">
        <v>455</v>
      </c>
      <c r="H110" s="71">
        <f t="shared" si="6"/>
        <v>1386.0941908259881</v>
      </c>
      <c r="I110" s="19">
        <f t="shared" si="7"/>
        <v>931.09419082598811</v>
      </c>
      <c r="J110" s="2" t="s">
        <v>1392</v>
      </c>
      <c r="K110" s="2" t="s">
        <v>307</v>
      </c>
      <c r="L110" s="2" t="s">
        <v>1393</v>
      </c>
      <c r="M110" s="2" t="s">
        <v>446</v>
      </c>
      <c r="N110" s="2" t="s">
        <v>1394</v>
      </c>
      <c r="O110" s="2" t="s">
        <v>1395</v>
      </c>
      <c r="P110" s="2" t="s">
        <v>36</v>
      </c>
      <c r="Q110" s="2" t="s">
        <v>1396</v>
      </c>
      <c r="R110" s="2" t="s">
        <v>1397</v>
      </c>
      <c r="S110" s="2" t="s">
        <v>65</v>
      </c>
    </row>
    <row r="111" spans="1:19" ht="15" customHeight="1" x14ac:dyDescent="0.25">
      <c r="A111" s="1">
        <v>722</v>
      </c>
      <c r="B111" s="2" t="s">
        <v>431</v>
      </c>
      <c r="C111" s="12">
        <v>1137</v>
      </c>
      <c r="D111" s="16">
        <f t="shared" si="4"/>
        <v>1.6049279899723761E-3</v>
      </c>
      <c r="E111" s="4">
        <v>11331</v>
      </c>
      <c r="F111" s="16">
        <f t="shared" si="5"/>
        <v>1.8425720491040329E-3</v>
      </c>
      <c r="G111" s="71">
        <v>455</v>
      </c>
      <c r="H111" s="71">
        <f t="shared" si="6"/>
        <v>646.06150732291906</v>
      </c>
      <c r="I111" s="19">
        <f t="shared" si="7"/>
        <v>191.06150732291906</v>
      </c>
      <c r="J111" s="2" t="s">
        <v>1659</v>
      </c>
      <c r="K111" s="2" t="s">
        <v>134</v>
      </c>
      <c r="L111" s="2" t="s">
        <v>432</v>
      </c>
      <c r="M111" s="2" t="s">
        <v>17</v>
      </c>
      <c r="N111" s="2" t="s">
        <v>433</v>
      </c>
      <c r="O111" s="2" t="s">
        <v>434</v>
      </c>
      <c r="P111" s="2" t="s">
        <v>36</v>
      </c>
      <c r="Q111" s="2" t="s">
        <v>435</v>
      </c>
      <c r="R111" s="2" t="s">
        <v>436</v>
      </c>
      <c r="S111" s="2" t="s">
        <v>437</v>
      </c>
    </row>
    <row r="112" spans="1:19" ht="15" customHeight="1" x14ac:dyDescent="0.25">
      <c r="A112" s="1">
        <v>875</v>
      </c>
      <c r="B112" s="2" t="s">
        <v>443</v>
      </c>
      <c r="C112" s="12">
        <v>150</v>
      </c>
      <c r="D112" s="16">
        <f t="shared" si="4"/>
        <v>2.1173192479846651E-4</v>
      </c>
      <c r="E112" s="4">
        <v>2693</v>
      </c>
      <c r="F112" s="16">
        <f t="shared" si="5"/>
        <v>4.3791779439035923E-4</v>
      </c>
      <c r="G112" s="71">
        <v>225</v>
      </c>
      <c r="H112" s="71">
        <f t="shared" si="6"/>
        <v>121.74435737598594</v>
      </c>
      <c r="I112" s="19">
        <f t="shared" si="7"/>
        <v>-103.25564262401406</v>
      </c>
      <c r="J112" s="2" t="s">
        <v>444</v>
      </c>
      <c r="K112" s="2" t="s">
        <v>15</v>
      </c>
      <c r="L112" s="2" t="s">
        <v>445</v>
      </c>
      <c r="M112" s="2" t="s">
        <v>446</v>
      </c>
      <c r="N112" s="2" t="s">
        <v>412</v>
      </c>
      <c r="O112" s="2" t="s">
        <v>447</v>
      </c>
      <c r="P112" s="2" t="s">
        <v>448</v>
      </c>
      <c r="Q112" s="2" t="s">
        <v>449</v>
      </c>
      <c r="R112" s="2" t="s">
        <v>450</v>
      </c>
      <c r="S112" s="2" t="s">
        <v>65</v>
      </c>
    </row>
    <row r="113" spans="1:19" ht="15" customHeight="1" x14ac:dyDescent="0.25">
      <c r="A113" s="1">
        <v>979</v>
      </c>
      <c r="B113" s="2" t="s">
        <v>1492</v>
      </c>
      <c r="C113" s="12">
        <v>706</v>
      </c>
      <c r="D113" s="16">
        <f t="shared" si="4"/>
        <v>9.9655159271811572E-4</v>
      </c>
      <c r="E113" s="10">
        <v>17684</v>
      </c>
      <c r="F113" s="16">
        <f t="shared" si="5"/>
        <v>2.8756547627178286E-3</v>
      </c>
      <c r="G113" s="71">
        <v>691</v>
      </c>
      <c r="H113" s="71">
        <f t="shared" si="6"/>
        <v>725.65147100869592</v>
      </c>
      <c r="I113" s="19">
        <f t="shared" si="7"/>
        <v>34.651471008695921</v>
      </c>
      <c r="J113" s="2" t="s">
        <v>1493</v>
      </c>
      <c r="K113" s="2" t="s">
        <v>134</v>
      </c>
      <c r="L113" s="2" t="s">
        <v>1494</v>
      </c>
      <c r="M113" s="2" t="s">
        <v>17</v>
      </c>
      <c r="N113" s="2" t="s">
        <v>632</v>
      </c>
      <c r="O113" s="2" t="s">
        <v>633</v>
      </c>
      <c r="P113" s="2" t="s">
        <v>36</v>
      </c>
      <c r="Q113" s="2" t="s">
        <v>634</v>
      </c>
      <c r="R113" s="2" t="s">
        <v>1495</v>
      </c>
      <c r="S113" s="2" t="s">
        <v>1496</v>
      </c>
    </row>
    <row r="114" spans="1:19" ht="15" customHeight="1" x14ac:dyDescent="0.25">
      <c r="A114" s="1">
        <v>840</v>
      </c>
      <c r="B114" s="2" t="s">
        <v>1328</v>
      </c>
      <c r="C114" s="12">
        <v>1039</v>
      </c>
      <c r="D114" s="16">
        <f t="shared" si="4"/>
        <v>1.4665964657707112E-3</v>
      </c>
      <c r="E114" s="10">
        <v>9871</v>
      </c>
      <c r="F114" s="16">
        <f t="shared" si="5"/>
        <v>1.6051565348782905E-3</v>
      </c>
      <c r="G114" s="71">
        <v>691</v>
      </c>
      <c r="H114" s="71">
        <f t="shared" si="6"/>
        <v>575.64651232162294</v>
      </c>
      <c r="I114" s="19">
        <f t="shared" si="7"/>
        <v>-115.35348767837706</v>
      </c>
      <c r="J114" s="2" t="s">
        <v>1329</v>
      </c>
      <c r="K114" s="2" t="s">
        <v>307</v>
      </c>
      <c r="L114" s="2" t="s">
        <v>878</v>
      </c>
      <c r="M114" s="2" t="s">
        <v>446</v>
      </c>
      <c r="N114" s="2" t="s">
        <v>661</v>
      </c>
      <c r="O114" s="2" t="s">
        <v>1330</v>
      </c>
      <c r="P114" s="2" t="s">
        <v>36</v>
      </c>
      <c r="Q114" s="2" t="s">
        <v>1331</v>
      </c>
      <c r="R114" s="2" t="s">
        <v>1332</v>
      </c>
      <c r="S114" s="2" t="s">
        <v>1333</v>
      </c>
    </row>
    <row r="115" spans="1:19" ht="15" customHeight="1" x14ac:dyDescent="0.25">
      <c r="A115" s="1">
        <v>1266</v>
      </c>
      <c r="B115" s="2" t="s">
        <v>1144</v>
      </c>
      <c r="C115" s="12">
        <v>200</v>
      </c>
      <c r="D115" s="16">
        <f t="shared" si="4"/>
        <v>2.8230923306462197E-4</v>
      </c>
      <c r="E115" s="10">
        <v>1951</v>
      </c>
      <c r="F115" s="16">
        <f t="shared" si="5"/>
        <v>3.1725867688659149E-4</v>
      </c>
      <c r="G115" s="71">
        <v>455</v>
      </c>
      <c r="H115" s="71">
        <f t="shared" si="6"/>
        <v>112.3590263248574</v>
      </c>
      <c r="I115" s="19">
        <f t="shared" si="7"/>
        <v>-342.64097367514262</v>
      </c>
      <c r="J115" s="2" t="s">
        <v>1145</v>
      </c>
      <c r="K115" s="2" t="s">
        <v>31</v>
      </c>
      <c r="L115" s="2" t="s">
        <v>529</v>
      </c>
      <c r="M115" s="2" t="s">
        <v>43</v>
      </c>
      <c r="N115" s="2" t="s">
        <v>1146</v>
      </c>
      <c r="O115" s="2" t="s">
        <v>1147</v>
      </c>
      <c r="P115" s="2" t="s">
        <v>1148</v>
      </c>
      <c r="Q115" s="2" t="s">
        <v>1149</v>
      </c>
      <c r="R115" s="2" t="s">
        <v>1150</v>
      </c>
      <c r="S115" s="2" t="s">
        <v>1151</v>
      </c>
    </row>
    <row r="116" spans="1:19" ht="15" customHeight="1" x14ac:dyDescent="0.25">
      <c r="A116" s="1">
        <v>747</v>
      </c>
      <c r="B116" s="2" t="s">
        <v>467</v>
      </c>
      <c r="C116" s="12">
        <v>4058</v>
      </c>
      <c r="D116" s="16">
        <f t="shared" si="4"/>
        <v>5.7280543388811798E-3</v>
      </c>
      <c r="E116" s="4">
        <v>27553</v>
      </c>
      <c r="F116" s="16">
        <f t="shared" si="5"/>
        <v>4.4804860708643028E-3</v>
      </c>
      <c r="G116" s="71">
        <v>935</v>
      </c>
      <c r="H116" s="71">
        <f t="shared" si="6"/>
        <v>1913.0804727863035</v>
      </c>
      <c r="I116" s="19">
        <f t="shared" si="7"/>
        <v>978.08047278630352</v>
      </c>
      <c r="J116" s="2" t="s">
        <v>468</v>
      </c>
      <c r="K116" s="2" t="s">
        <v>134</v>
      </c>
      <c r="L116" s="2" t="s">
        <v>469</v>
      </c>
      <c r="M116" s="2" t="s">
        <v>17</v>
      </c>
      <c r="N116" s="2" t="s">
        <v>201</v>
      </c>
      <c r="O116" s="2" t="s">
        <v>470</v>
      </c>
      <c r="P116" s="2" t="s">
        <v>36</v>
      </c>
      <c r="Q116" s="2" t="s">
        <v>471</v>
      </c>
      <c r="R116" s="2" t="s">
        <v>472</v>
      </c>
      <c r="S116" s="2" t="s">
        <v>473</v>
      </c>
    </row>
    <row r="117" spans="1:19" ht="15" customHeight="1" x14ac:dyDescent="0.25">
      <c r="A117" s="1">
        <v>1191</v>
      </c>
      <c r="B117" s="2" t="s">
        <v>1017</v>
      </c>
      <c r="C117" s="12">
        <v>1401</v>
      </c>
      <c r="D117" s="16">
        <f t="shared" si="4"/>
        <v>1.9775761776176771E-3</v>
      </c>
      <c r="E117" s="10">
        <v>5421</v>
      </c>
      <c r="F117" s="16">
        <f t="shared" si="5"/>
        <v>8.8152705658749999E-4</v>
      </c>
      <c r="G117" s="71">
        <v>691</v>
      </c>
      <c r="H117" s="71">
        <f t="shared" si="6"/>
        <v>535.79594609005017</v>
      </c>
      <c r="I117" s="19">
        <f t="shared" si="7"/>
        <v>-155.20405390994983</v>
      </c>
      <c r="J117" s="2" t="s">
        <v>1018</v>
      </c>
      <c r="K117" s="2" t="s">
        <v>31</v>
      </c>
      <c r="L117" s="2" t="s">
        <v>392</v>
      </c>
      <c r="M117" s="2" t="s">
        <v>43</v>
      </c>
      <c r="N117" s="2" t="s">
        <v>1019</v>
      </c>
      <c r="O117" s="2" t="s">
        <v>1020</v>
      </c>
      <c r="P117" s="2" t="s">
        <v>36</v>
      </c>
      <c r="Q117" s="2" t="s">
        <v>1021</v>
      </c>
      <c r="R117" s="2" t="s">
        <v>1022</v>
      </c>
      <c r="S117" s="2" t="s">
        <v>65</v>
      </c>
    </row>
    <row r="118" spans="1:19" ht="15" customHeight="1" x14ac:dyDescent="0.25">
      <c r="A118" s="1">
        <v>1030</v>
      </c>
      <c r="B118" s="2" t="s">
        <v>819</v>
      </c>
      <c r="C118" s="12">
        <v>27542</v>
      </c>
      <c r="D118" s="16">
        <f t="shared" si="4"/>
        <v>3.8876804485329097E-2</v>
      </c>
      <c r="E118" s="10">
        <v>110299</v>
      </c>
      <c r="F118" s="16">
        <f t="shared" si="5"/>
        <v>1.7936091646291213E-2</v>
      </c>
      <c r="G118" s="71">
        <v>22131</v>
      </c>
      <c r="H118" s="71">
        <f t="shared" si="6"/>
        <v>10646.736735065646</v>
      </c>
      <c r="I118" s="19">
        <f t="shared" si="7"/>
        <v>-11484.263264934354</v>
      </c>
      <c r="J118" s="2" t="s">
        <v>820</v>
      </c>
      <c r="K118" s="2" t="s">
        <v>134</v>
      </c>
      <c r="L118" s="2" t="s">
        <v>32</v>
      </c>
      <c r="M118" s="2" t="s">
        <v>33</v>
      </c>
      <c r="N118" s="2" t="s">
        <v>690</v>
      </c>
      <c r="O118" s="2" t="s">
        <v>821</v>
      </c>
      <c r="P118" s="2" t="s">
        <v>36</v>
      </c>
      <c r="Q118" s="2" t="s">
        <v>822</v>
      </c>
      <c r="R118" s="2" t="s">
        <v>537</v>
      </c>
      <c r="S118" s="2" t="s">
        <v>65</v>
      </c>
    </row>
    <row r="119" spans="1:19" ht="15" customHeight="1" x14ac:dyDescent="0.25">
      <c r="A119" s="1">
        <v>1350</v>
      </c>
      <c r="B119" s="2" t="s">
        <v>348</v>
      </c>
      <c r="C119" s="13">
        <v>271</v>
      </c>
      <c r="D119" s="16">
        <f t="shared" si="4"/>
        <v>3.8252901080256278E-4</v>
      </c>
      <c r="E119" s="4">
        <v>0</v>
      </c>
      <c r="F119" s="16">
        <f t="shared" si="5"/>
        <v>0</v>
      </c>
      <c r="G119" s="71">
        <v>0</v>
      </c>
      <c r="H119" s="71">
        <f t="shared" si="6"/>
        <v>71.68593662440027</v>
      </c>
      <c r="I119" s="19">
        <f t="shared" si="7"/>
        <v>71.68593662440027</v>
      </c>
      <c r="J119" s="2" t="s">
        <v>349</v>
      </c>
      <c r="K119" s="2" t="s">
        <v>123</v>
      </c>
      <c r="L119" s="2" t="s">
        <v>350</v>
      </c>
      <c r="M119" s="2" t="s">
        <v>33</v>
      </c>
      <c r="N119" s="2" t="s">
        <v>351</v>
      </c>
      <c r="O119" s="2" t="s">
        <v>352</v>
      </c>
      <c r="P119" s="2" t="s">
        <v>128</v>
      </c>
      <c r="Q119" s="2" t="s">
        <v>353</v>
      </c>
      <c r="R119" s="2" t="s">
        <v>354</v>
      </c>
      <c r="S119" s="2" t="s">
        <v>65</v>
      </c>
    </row>
    <row r="120" spans="1:19" ht="15" customHeight="1" x14ac:dyDescent="0.25">
      <c r="A120" s="1">
        <v>1505</v>
      </c>
      <c r="B120" s="2" t="s">
        <v>474</v>
      </c>
      <c r="C120" s="13">
        <v>839</v>
      </c>
      <c r="D120" s="16">
        <f t="shared" si="4"/>
        <v>1.1842872327060892E-3</v>
      </c>
      <c r="E120" s="4">
        <v>0</v>
      </c>
      <c r="F120" s="16">
        <f t="shared" si="5"/>
        <v>0</v>
      </c>
      <c r="G120" s="71">
        <v>0</v>
      </c>
      <c r="H120" s="71">
        <f t="shared" si="6"/>
        <v>221.93542740912113</v>
      </c>
      <c r="I120" s="19">
        <f t="shared" si="7"/>
        <v>221.93542740912113</v>
      </c>
      <c r="J120" s="2" t="s">
        <v>475</v>
      </c>
      <c r="K120" s="2" t="s">
        <v>123</v>
      </c>
      <c r="L120" s="2" t="s">
        <v>476</v>
      </c>
      <c r="M120" s="2" t="s">
        <v>33</v>
      </c>
      <c r="N120" s="2" t="s">
        <v>60</v>
      </c>
      <c r="O120" s="2" t="s">
        <v>477</v>
      </c>
      <c r="P120" s="2" t="s">
        <v>128</v>
      </c>
      <c r="Q120" s="2" t="s">
        <v>478</v>
      </c>
      <c r="R120" s="2" t="s">
        <v>479</v>
      </c>
      <c r="S120" s="2" t="s">
        <v>65</v>
      </c>
    </row>
    <row r="121" spans="1:19" ht="15" customHeight="1" x14ac:dyDescent="0.25">
      <c r="A121" s="1">
        <v>1070</v>
      </c>
      <c r="B121" s="2" t="s">
        <v>494</v>
      </c>
      <c r="C121" s="13">
        <v>439</v>
      </c>
      <c r="D121" s="16">
        <f t="shared" si="4"/>
        <v>6.1966876657684527E-4</v>
      </c>
      <c r="E121" s="4">
        <v>3342</v>
      </c>
      <c r="F121" s="16">
        <f t="shared" si="5"/>
        <v>5.4345386886467905E-4</v>
      </c>
      <c r="G121" s="71">
        <v>0</v>
      </c>
      <c r="H121" s="71">
        <f t="shared" si="6"/>
        <v>217.96918188174169</v>
      </c>
      <c r="I121" s="19">
        <f t="shared" si="7"/>
        <v>217.96918188174169</v>
      </c>
      <c r="J121" s="2" t="s">
        <v>495</v>
      </c>
      <c r="K121" s="2" t="s">
        <v>123</v>
      </c>
      <c r="L121" s="2" t="s">
        <v>496</v>
      </c>
      <c r="M121" s="2" t="s">
        <v>33</v>
      </c>
      <c r="N121" s="2" t="s">
        <v>497</v>
      </c>
      <c r="O121" s="2" t="s">
        <v>498</v>
      </c>
      <c r="P121" s="2" t="s">
        <v>128</v>
      </c>
      <c r="Q121" s="2" t="s">
        <v>499</v>
      </c>
      <c r="R121" s="2" t="s">
        <v>500</v>
      </c>
      <c r="S121" s="2" t="s">
        <v>65</v>
      </c>
    </row>
    <row r="122" spans="1:19" ht="15" customHeight="1" x14ac:dyDescent="0.25">
      <c r="A122" s="1">
        <v>734</v>
      </c>
      <c r="B122" s="2" t="s">
        <v>480</v>
      </c>
      <c r="C122" s="13">
        <v>923</v>
      </c>
      <c r="D122" s="16">
        <f t="shared" si="4"/>
        <v>1.3028571105932305E-3</v>
      </c>
      <c r="E122" s="4">
        <v>6890</v>
      </c>
      <c r="F122" s="16">
        <f t="shared" si="5"/>
        <v>1.1204060911064147E-3</v>
      </c>
      <c r="G122" s="71">
        <v>691</v>
      </c>
      <c r="H122" s="71">
        <f t="shared" si="6"/>
        <v>454.11952399851344</v>
      </c>
      <c r="I122" s="19">
        <f t="shared" si="7"/>
        <v>-236.88047600148656</v>
      </c>
      <c r="J122" s="2" t="s">
        <v>481</v>
      </c>
      <c r="K122" s="2" t="s">
        <v>15</v>
      </c>
      <c r="L122" s="2" t="s">
        <v>59</v>
      </c>
      <c r="M122" s="2" t="s">
        <v>17</v>
      </c>
      <c r="N122" s="2" t="s">
        <v>482</v>
      </c>
      <c r="O122" s="2" t="s">
        <v>483</v>
      </c>
      <c r="P122" s="2" t="s">
        <v>78</v>
      </c>
      <c r="Q122" s="2" t="s">
        <v>484</v>
      </c>
      <c r="R122" s="2" t="s">
        <v>485</v>
      </c>
      <c r="S122" s="2" t="s">
        <v>65</v>
      </c>
    </row>
    <row r="123" spans="1:19" ht="15" customHeight="1" x14ac:dyDescent="0.25">
      <c r="A123" s="1">
        <v>967</v>
      </c>
      <c r="B123" s="2" t="s">
        <v>1478</v>
      </c>
      <c r="C123" s="12">
        <v>4322</v>
      </c>
      <c r="D123" s="16">
        <f t="shared" si="4"/>
        <v>6.1007025265264817E-3</v>
      </c>
      <c r="E123" s="10">
        <v>40274</v>
      </c>
      <c r="F123" s="16">
        <f t="shared" si="5"/>
        <v>6.5490906985805151E-3</v>
      </c>
      <c r="G123" s="71">
        <v>1451</v>
      </c>
      <c r="H123" s="71">
        <f t="shared" si="6"/>
        <v>2370.5712503850514</v>
      </c>
      <c r="I123" s="19">
        <f t="shared" si="7"/>
        <v>919.57125038505137</v>
      </c>
      <c r="J123" s="2" t="s">
        <v>1479</v>
      </c>
      <c r="K123" s="2" t="s">
        <v>134</v>
      </c>
      <c r="L123" s="2" t="s">
        <v>1480</v>
      </c>
      <c r="M123" s="2" t="s">
        <v>17</v>
      </c>
      <c r="N123" s="2" t="s">
        <v>1481</v>
      </c>
      <c r="O123" s="2" t="s">
        <v>903</v>
      </c>
      <c r="P123" s="2" t="s">
        <v>36</v>
      </c>
      <c r="Q123" s="2" t="s">
        <v>1482</v>
      </c>
      <c r="R123" s="2" t="s">
        <v>1483</v>
      </c>
      <c r="S123" s="2" t="s">
        <v>1484</v>
      </c>
    </row>
    <row r="124" spans="1:19" ht="15" customHeight="1" x14ac:dyDescent="0.25">
      <c r="A124" s="1">
        <v>1302</v>
      </c>
      <c r="B124" s="2" t="s">
        <v>1160</v>
      </c>
      <c r="C124" s="12">
        <v>952</v>
      </c>
      <c r="D124" s="16">
        <f t="shared" si="4"/>
        <v>1.3437919493876006E-3</v>
      </c>
      <c r="E124" s="10">
        <v>12872</v>
      </c>
      <c r="F124" s="16">
        <f t="shared" si="5"/>
        <v>2.0931592459683267E-3</v>
      </c>
      <c r="G124" s="71">
        <v>691</v>
      </c>
      <c r="H124" s="71">
        <f t="shared" si="6"/>
        <v>644.08465400970078</v>
      </c>
      <c r="I124" s="19">
        <f t="shared" si="7"/>
        <v>-46.915345990299215</v>
      </c>
      <c r="J124" s="2" t="s">
        <v>1161</v>
      </c>
      <c r="K124" s="2" t="s">
        <v>15</v>
      </c>
      <c r="L124" s="2" t="s">
        <v>1162</v>
      </c>
      <c r="M124" s="2" t="s">
        <v>43</v>
      </c>
      <c r="N124" s="2" t="s">
        <v>399</v>
      </c>
      <c r="O124" s="2" t="s">
        <v>1163</v>
      </c>
      <c r="P124" s="2" t="s">
        <v>20</v>
      </c>
      <c r="Q124" s="2" t="s">
        <v>1164</v>
      </c>
      <c r="R124" s="2" t="s">
        <v>1165</v>
      </c>
      <c r="S124" s="2" t="s">
        <v>1166</v>
      </c>
    </row>
    <row r="125" spans="1:19" ht="15" customHeight="1" x14ac:dyDescent="0.25">
      <c r="A125" s="1">
        <v>1301</v>
      </c>
      <c r="B125" s="2" t="s">
        <v>1167</v>
      </c>
      <c r="C125" s="12">
        <v>728</v>
      </c>
      <c r="D125" s="16">
        <f t="shared" si="4"/>
        <v>1.0276056083552241E-3</v>
      </c>
      <c r="E125" s="10">
        <v>8882</v>
      </c>
      <c r="F125" s="16">
        <f t="shared" si="5"/>
        <v>1.4443319159952361E-3</v>
      </c>
      <c r="G125" s="71">
        <v>455</v>
      </c>
      <c r="H125" s="71">
        <f t="shared" si="6"/>
        <v>463.24109206327626</v>
      </c>
      <c r="I125" s="19">
        <f t="shared" si="7"/>
        <v>8.2410920632762554</v>
      </c>
      <c r="J125" s="2" t="s">
        <v>1168</v>
      </c>
      <c r="K125" s="2" t="s">
        <v>15</v>
      </c>
      <c r="L125" s="2" t="s">
        <v>1162</v>
      </c>
      <c r="M125" s="2" t="s">
        <v>43</v>
      </c>
      <c r="N125" s="2" t="s">
        <v>1169</v>
      </c>
      <c r="O125" s="2" t="s">
        <v>1170</v>
      </c>
      <c r="P125" s="2" t="s">
        <v>20</v>
      </c>
      <c r="Q125" s="2" t="s">
        <v>1171</v>
      </c>
      <c r="R125" s="2" t="s">
        <v>1172</v>
      </c>
      <c r="S125" s="2" t="s">
        <v>1173</v>
      </c>
    </row>
    <row r="126" spans="1:19" ht="15" customHeight="1" x14ac:dyDescent="0.25">
      <c r="A126" s="1">
        <v>1001</v>
      </c>
      <c r="B126" s="2" t="s">
        <v>1549</v>
      </c>
      <c r="C126" s="12">
        <v>1000</v>
      </c>
      <c r="D126" s="16">
        <f t="shared" si="4"/>
        <v>1.4115461653231099E-3</v>
      </c>
      <c r="E126" s="10">
        <v>29824</v>
      </c>
      <c r="F126" s="16">
        <f t="shared" si="5"/>
        <v>4.8497810248414683E-3</v>
      </c>
      <c r="G126" s="71">
        <v>455</v>
      </c>
      <c r="H126" s="71">
        <f t="shared" si="6"/>
        <v>1173.3727154368419</v>
      </c>
      <c r="I126" s="19">
        <f t="shared" si="7"/>
        <v>718.37271543684187</v>
      </c>
      <c r="J126" s="2" t="s">
        <v>1550</v>
      </c>
      <c r="K126" s="2" t="s">
        <v>134</v>
      </c>
      <c r="L126" s="2" t="s">
        <v>1551</v>
      </c>
      <c r="M126" s="2" t="s">
        <v>125</v>
      </c>
      <c r="N126" s="2" t="s">
        <v>1448</v>
      </c>
      <c r="O126" s="2" t="s">
        <v>1102</v>
      </c>
      <c r="P126" s="2" t="s">
        <v>36</v>
      </c>
      <c r="Q126" s="2" t="s">
        <v>1552</v>
      </c>
      <c r="R126" s="2" t="s">
        <v>1553</v>
      </c>
      <c r="S126" s="2" t="s">
        <v>1554</v>
      </c>
    </row>
    <row r="127" spans="1:19" ht="15" customHeight="1" x14ac:dyDescent="0.25">
      <c r="A127" s="1">
        <v>1140</v>
      </c>
      <c r="B127" s="2" t="s">
        <v>658</v>
      </c>
      <c r="C127" s="12">
        <v>94</v>
      </c>
      <c r="D127" s="16">
        <f t="shared" si="4"/>
        <v>1.3268533954037233E-4</v>
      </c>
      <c r="E127" s="4">
        <v>5272</v>
      </c>
      <c r="F127" s="16">
        <f t="shared" si="5"/>
        <v>8.5729766506720164E-4</v>
      </c>
      <c r="G127" s="71">
        <v>225</v>
      </c>
      <c r="H127" s="71">
        <f t="shared" si="6"/>
        <v>185.52281506345935</v>
      </c>
      <c r="I127" s="19">
        <f t="shared" si="7"/>
        <v>-39.477184936540652</v>
      </c>
      <c r="J127" s="2" t="s">
        <v>659</v>
      </c>
      <c r="K127" s="2" t="s">
        <v>15</v>
      </c>
      <c r="L127" s="2" t="s">
        <v>660</v>
      </c>
      <c r="M127" s="2" t="s">
        <v>33</v>
      </c>
      <c r="N127" s="2" t="s">
        <v>661</v>
      </c>
      <c r="O127" s="2" t="s">
        <v>662</v>
      </c>
      <c r="P127" s="2" t="s">
        <v>20</v>
      </c>
      <c r="Q127" s="2" t="s">
        <v>663</v>
      </c>
      <c r="R127" s="2" t="s">
        <v>664</v>
      </c>
      <c r="S127" s="2" t="s">
        <v>665</v>
      </c>
    </row>
    <row r="128" spans="1:19" ht="15" customHeight="1" x14ac:dyDescent="0.25">
      <c r="A128" s="1">
        <v>1297</v>
      </c>
      <c r="B128" s="2" t="s">
        <v>1152</v>
      </c>
      <c r="C128" s="12">
        <v>309</v>
      </c>
      <c r="D128" s="16">
        <f t="shared" si="4"/>
        <v>4.3616776508484097E-4</v>
      </c>
      <c r="E128" s="10">
        <v>4138</v>
      </c>
      <c r="F128" s="16">
        <f t="shared" si="5"/>
        <v>6.7289410812748109E-4</v>
      </c>
      <c r="G128" s="71">
        <v>455</v>
      </c>
      <c r="H128" s="71">
        <f t="shared" si="6"/>
        <v>207.83819503998916</v>
      </c>
      <c r="I128" s="19">
        <f t="shared" si="7"/>
        <v>-247.16180496001084</v>
      </c>
      <c r="J128" s="2" t="s">
        <v>1153</v>
      </c>
      <c r="K128" s="2" t="s">
        <v>15</v>
      </c>
      <c r="L128" s="2" t="s">
        <v>1154</v>
      </c>
      <c r="M128" s="2" t="s">
        <v>43</v>
      </c>
      <c r="N128" s="2" t="s">
        <v>1155</v>
      </c>
      <c r="O128" s="2" t="s">
        <v>1156</v>
      </c>
      <c r="P128" s="2" t="s">
        <v>20</v>
      </c>
      <c r="Q128" s="2" t="s">
        <v>1157</v>
      </c>
      <c r="R128" s="2" t="s">
        <v>1158</v>
      </c>
      <c r="S128" s="2" t="s">
        <v>1159</v>
      </c>
    </row>
    <row r="129" spans="1:19" ht="15" customHeight="1" x14ac:dyDescent="0.25">
      <c r="A129" s="1">
        <v>1303</v>
      </c>
      <c r="B129" s="2" t="s">
        <v>1176</v>
      </c>
      <c r="C129" s="12">
        <v>9683</v>
      </c>
      <c r="D129" s="16">
        <f t="shared" si="4"/>
        <v>1.3668001518823674E-2</v>
      </c>
      <c r="E129" s="10">
        <v>41324</v>
      </c>
      <c r="F129" s="16">
        <f t="shared" si="5"/>
        <v>6.7198347327839603E-3</v>
      </c>
      <c r="G129" s="71">
        <v>1451</v>
      </c>
      <c r="H129" s="71">
        <f t="shared" si="6"/>
        <v>3820.6805135512705</v>
      </c>
      <c r="I129" s="19">
        <f t="shared" si="7"/>
        <v>2369.6805135512705</v>
      </c>
      <c r="J129" s="2" t="s">
        <v>1174</v>
      </c>
      <c r="K129" s="2" t="s">
        <v>134</v>
      </c>
      <c r="L129" s="2" t="s">
        <v>1162</v>
      </c>
      <c r="M129" s="2" t="s">
        <v>43</v>
      </c>
      <c r="N129" s="2" t="s">
        <v>1177</v>
      </c>
      <c r="O129" s="2" t="s">
        <v>1178</v>
      </c>
      <c r="P129" s="2" t="s">
        <v>36</v>
      </c>
      <c r="Q129" s="2" t="s">
        <v>1179</v>
      </c>
      <c r="R129" s="2" t="s">
        <v>1180</v>
      </c>
      <c r="S129" s="2" t="s">
        <v>1181</v>
      </c>
    </row>
    <row r="130" spans="1:19" ht="15" customHeight="1" x14ac:dyDescent="0.25">
      <c r="A130" s="1">
        <v>1325</v>
      </c>
      <c r="B130" s="2" t="s">
        <v>1348</v>
      </c>
      <c r="C130" s="12">
        <v>141</v>
      </c>
      <c r="D130" s="16">
        <f t="shared" ref="D130:D193" si="8">C130/$C$247</f>
        <v>1.990280093105585E-4</v>
      </c>
      <c r="E130" s="4">
        <v>6984</v>
      </c>
      <c r="F130" s="16">
        <f t="shared" ref="F130:F193" si="9">E130/$E$247</f>
        <v>1.1356917475017709E-3</v>
      </c>
      <c r="G130" s="71">
        <v>0</v>
      </c>
      <c r="H130" s="71">
        <f t="shared" ref="H130:H193" si="10">((D130*$D$251)+(F130*$F$251))*$C$249</f>
        <v>250.12648242663053</v>
      </c>
      <c r="I130" s="19">
        <f t="shared" ref="I130:I193" si="11">H130-G130</f>
        <v>250.12648242663053</v>
      </c>
      <c r="J130" s="2" t="s">
        <v>1661</v>
      </c>
      <c r="K130" s="2" t="s">
        <v>15</v>
      </c>
      <c r="L130" s="2" t="s">
        <v>1343</v>
      </c>
      <c r="M130" s="2" t="s">
        <v>446</v>
      </c>
      <c r="N130" s="2" t="s">
        <v>1025</v>
      </c>
      <c r="O130" s="2" t="s">
        <v>683</v>
      </c>
      <c r="P130" s="2" t="s">
        <v>1344</v>
      </c>
      <c r="Q130" s="2" t="s">
        <v>1345</v>
      </c>
      <c r="R130" s="2" t="s">
        <v>1346</v>
      </c>
      <c r="S130" s="2" t="s">
        <v>1349</v>
      </c>
    </row>
    <row r="131" spans="1:19" ht="15" customHeight="1" x14ac:dyDescent="0.25">
      <c r="A131" s="1">
        <v>994</v>
      </c>
      <c r="B131" s="2" t="s">
        <v>1525</v>
      </c>
      <c r="C131" s="12">
        <v>392</v>
      </c>
      <c r="D131" s="16">
        <f t="shared" si="8"/>
        <v>5.5332609680665908E-4</v>
      </c>
      <c r="E131" s="10">
        <v>11702</v>
      </c>
      <c r="F131" s="16">
        <f t="shared" si="9"/>
        <v>1.9029016078559167E-3</v>
      </c>
      <c r="G131" s="71">
        <v>455</v>
      </c>
      <c r="H131" s="71">
        <f t="shared" si="10"/>
        <v>460.29707185376668</v>
      </c>
      <c r="I131" s="19">
        <f t="shared" si="11"/>
        <v>5.2970718537666812</v>
      </c>
      <c r="J131" s="2" t="s">
        <v>1526</v>
      </c>
      <c r="K131" s="2" t="s">
        <v>15</v>
      </c>
      <c r="L131" s="2" t="s">
        <v>377</v>
      </c>
      <c r="M131" s="2" t="s">
        <v>125</v>
      </c>
      <c r="N131" s="2" t="s">
        <v>728</v>
      </c>
      <c r="O131" s="2" t="s">
        <v>1527</v>
      </c>
      <c r="P131" s="2" t="s">
        <v>20</v>
      </c>
      <c r="Q131" s="2" t="s">
        <v>1528</v>
      </c>
      <c r="R131" s="2" t="s">
        <v>1529</v>
      </c>
      <c r="S131" s="2" t="s">
        <v>1530</v>
      </c>
    </row>
    <row r="132" spans="1:19" ht="15" customHeight="1" x14ac:dyDescent="0.25">
      <c r="A132" s="1">
        <v>709</v>
      </c>
      <c r="B132" s="2" t="s">
        <v>1200</v>
      </c>
      <c r="C132" s="12">
        <v>2843</v>
      </c>
      <c r="D132" s="16">
        <f t="shared" si="8"/>
        <v>4.0130257480136015E-3</v>
      </c>
      <c r="E132" s="10">
        <v>21042</v>
      </c>
      <c r="F132" s="16">
        <f t="shared" si="9"/>
        <v>3.4217104454370363E-3</v>
      </c>
      <c r="G132" s="71">
        <v>455</v>
      </c>
      <c r="H132" s="71">
        <f t="shared" si="10"/>
        <v>1393.2695626526497</v>
      </c>
      <c r="I132" s="19">
        <f t="shared" si="11"/>
        <v>938.26956265264971</v>
      </c>
      <c r="J132" s="2" t="s">
        <v>1201</v>
      </c>
      <c r="K132" s="2" t="s">
        <v>307</v>
      </c>
      <c r="L132" s="2" t="s">
        <v>1202</v>
      </c>
      <c r="M132" s="2" t="s">
        <v>17</v>
      </c>
      <c r="N132" s="2" t="s">
        <v>1203</v>
      </c>
      <c r="O132" s="2" t="s">
        <v>1204</v>
      </c>
      <c r="P132" s="2" t="s">
        <v>36</v>
      </c>
      <c r="Q132" s="2" t="s">
        <v>1205</v>
      </c>
      <c r="R132" s="2" t="s">
        <v>1206</v>
      </c>
      <c r="S132" s="2" t="s">
        <v>65</v>
      </c>
    </row>
    <row r="133" spans="1:19" ht="15" customHeight="1" x14ac:dyDescent="0.25">
      <c r="A133" s="1">
        <v>755</v>
      </c>
      <c r="B133" s="2" t="s">
        <v>507</v>
      </c>
      <c r="C133" s="12">
        <v>10417</v>
      </c>
      <c r="D133" s="16">
        <f t="shared" si="8"/>
        <v>1.4704076404170837E-2</v>
      </c>
      <c r="E133" s="4">
        <v>49058</v>
      </c>
      <c r="F133" s="16">
        <f t="shared" si="9"/>
        <v>7.9774865047167638E-3</v>
      </c>
      <c r="G133" s="71">
        <v>1451</v>
      </c>
      <c r="H133" s="71">
        <f t="shared" si="10"/>
        <v>4250.524889125536</v>
      </c>
      <c r="I133" s="19">
        <f t="shared" si="11"/>
        <v>2799.524889125536</v>
      </c>
      <c r="J133" s="2" t="s">
        <v>508</v>
      </c>
      <c r="K133" s="2" t="s">
        <v>134</v>
      </c>
      <c r="L133" s="2" t="s">
        <v>509</v>
      </c>
      <c r="M133" s="2" t="s">
        <v>33</v>
      </c>
      <c r="N133" s="2" t="s">
        <v>510</v>
      </c>
      <c r="O133" s="2" t="s">
        <v>511</v>
      </c>
      <c r="P133" s="2" t="s">
        <v>36</v>
      </c>
      <c r="Q133" s="2" t="s">
        <v>512</v>
      </c>
      <c r="R133" s="2" t="s">
        <v>513</v>
      </c>
      <c r="S133" s="2" t="s">
        <v>65</v>
      </c>
    </row>
    <row r="134" spans="1:19" ht="15" customHeight="1" x14ac:dyDescent="0.25">
      <c r="A134" s="1">
        <v>1231</v>
      </c>
      <c r="B134" s="2" t="s">
        <v>486</v>
      </c>
      <c r="C134" s="12">
        <v>896</v>
      </c>
      <c r="D134" s="16">
        <f t="shared" si="8"/>
        <v>1.2647453641295066E-3</v>
      </c>
      <c r="E134" s="4">
        <v>14626</v>
      </c>
      <c r="F134" s="16">
        <f t="shared" si="9"/>
        <v>2.3783830897710339E-3</v>
      </c>
      <c r="G134" s="71">
        <v>0</v>
      </c>
      <c r="H134" s="71">
        <f t="shared" si="10"/>
        <v>682.72227226096129</v>
      </c>
      <c r="I134" s="19">
        <f t="shared" si="11"/>
        <v>682.72227226096129</v>
      </c>
      <c r="J134" s="2" t="s">
        <v>487</v>
      </c>
      <c r="K134" s="2" t="s">
        <v>123</v>
      </c>
      <c r="L134" s="2" t="s">
        <v>488</v>
      </c>
      <c r="M134" s="2" t="s">
        <v>43</v>
      </c>
      <c r="N134" s="2" t="s">
        <v>489</v>
      </c>
      <c r="O134" s="2" t="s">
        <v>490</v>
      </c>
      <c r="P134" s="2" t="s">
        <v>290</v>
      </c>
      <c r="Q134" s="2" t="s">
        <v>491</v>
      </c>
      <c r="R134" s="2" t="s">
        <v>492</v>
      </c>
      <c r="S134" s="2" t="s">
        <v>493</v>
      </c>
    </row>
    <row r="135" spans="1:19" ht="15" customHeight="1" x14ac:dyDescent="0.25">
      <c r="A135" s="1">
        <v>1257</v>
      </c>
      <c r="B135" s="2" t="s">
        <v>501</v>
      </c>
      <c r="C135" s="13">
        <v>314</v>
      </c>
      <c r="D135" s="16">
        <f t="shared" si="8"/>
        <v>4.4322549591145654E-4</v>
      </c>
      <c r="E135" s="4">
        <v>13952</v>
      </c>
      <c r="F135" s="16">
        <f t="shared" si="9"/>
        <v>2.2687816811490132E-3</v>
      </c>
      <c r="G135" s="71">
        <v>455</v>
      </c>
      <c r="H135" s="71">
        <f t="shared" si="10"/>
        <v>508.23014498113201</v>
      </c>
      <c r="I135" s="19">
        <f t="shared" si="11"/>
        <v>53.230144981132014</v>
      </c>
      <c r="J135" s="2" t="s">
        <v>1660</v>
      </c>
      <c r="K135" s="2" t="s">
        <v>15</v>
      </c>
      <c r="L135" s="2" t="s">
        <v>502</v>
      </c>
      <c r="M135" s="2" t="s">
        <v>43</v>
      </c>
      <c r="N135" s="2" t="s">
        <v>503</v>
      </c>
      <c r="O135" s="2" t="s">
        <v>504</v>
      </c>
      <c r="P135" s="2" t="s">
        <v>71</v>
      </c>
      <c r="Q135" s="2" t="s">
        <v>505</v>
      </c>
      <c r="R135" s="2" t="s">
        <v>506</v>
      </c>
      <c r="S135" s="2" t="s">
        <v>65</v>
      </c>
    </row>
    <row r="136" spans="1:19" ht="15" customHeight="1" x14ac:dyDescent="0.25">
      <c r="A136" s="1">
        <v>1326</v>
      </c>
      <c r="B136" s="2" t="s">
        <v>1341</v>
      </c>
      <c r="C136" s="12">
        <v>154</v>
      </c>
      <c r="D136" s="16">
        <f t="shared" si="8"/>
        <v>2.1737810945975894E-4</v>
      </c>
      <c r="E136" s="4">
        <v>5357</v>
      </c>
      <c r="F136" s="16">
        <f t="shared" si="9"/>
        <v>8.7111980116938523E-4</v>
      </c>
      <c r="G136" s="71">
        <v>0</v>
      </c>
      <c r="H136" s="71">
        <f t="shared" si="10"/>
        <v>203.98450845190163</v>
      </c>
      <c r="I136" s="19">
        <f t="shared" si="11"/>
        <v>203.98450845190163</v>
      </c>
      <c r="J136" s="2" t="s">
        <v>1662</v>
      </c>
      <c r="K136" s="2" t="s">
        <v>15</v>
      </c>
      <c r="L136" s="2" t="s">
        <v>1343</v>
      </c>
      <c r="M136" s="2" t="s">
        <v>446</v>
      </c>
      <c r="N136" s="2" t="s">
        <v>1025</v>
      </c>
      <c r="O136" s="2" t="s">
        <v>683</v>
      </c>
      <c r="P136" s="2" t="s">
        <v>1344</v>
      </c>
      <c r="Q136" s="2" t="s">
        <v>1345</v>
      </c>
      <c r="R136" s="2" t="s">
        <v>1346</v>
      </c>
      <c r="S136" s="2" t="s">
        <v>1347</v>
      </c>
    </row>
    <row r="137" spans="1:19" ht="15" customHeight="1" x14ac:dyDescent="0.25">
      <c r="A137" s="1">
        <v>1135</v>
      </c>
      <c r="B137" s="2" t="s">
        <v>1643</v>
      </c>
      <c r="C137" s="12">
        <v>2124</v>
      </c>
      <c r="D137" s="16">
        <f t="shared" si="8"/>
        <v>2.9981240551462856E-3</v>
      </c>
      <c r="E137" s="10">
        <v>13751</v>
      </c>
      <c r="F137" s="16">
        <f t="shared" si="9"/>
        <v>2.2360963946014964E-3</v>
      </c>
      <c r="G137" s="71">
        <v>691</v>
      </c>
      <c r="H137" s="71">
        <f t="shared" si="10"/>
        <v>980.8929122827343</v>
      </c>
      <c r="I137" s="19">
        <f t="shared" si="11"/>
        <v>289.8929122827343</v>
      </c>
      <c r="J137" s="2" t="s">
        <v>1644</v>
      </c>
      <c r="K137" s="2" t="s">
        <v>134</v>
      </c>
      <c r="L137" s="2" t="s">
        <v>1645</v>
      </c>
      <c r="M137" s="2" t="s">
        <v>33</v>
      </c>
      <c r="N137" s="2" t="s">
        <v>363</v>
      </c>
      <c r="O137" s="2" t="s">
        <v>1646</v>
      </c>
      <c r="P137" s="2" t="s">
        <v>36</v>
      </c>
      <c r="Q137" s="2" t="s">
        <v>1647</v>
      </c>
      <c r="R137" s="2" t="s">
        <v>1648</v>
      </c>
      <c r="S137" s="2" t="s">
        <v>1649</v>
      </c>
    </row>
    <row r="138" spans="1:19" ht="15" customHeight="1" x14ac:dyDescent="0.25">
      <c r="A138" s="1">
        <v>1143</v>
      </c>
      <c r="B138" s="2" t="s">
        <v>666</v>
      </c>
      <c r="C138" s="12">
        <v>1280</v>
      </c>
      <c r="D138" s="16">
        <f t="shared" si="8"/>
        <v>1.8067790916135808E-3</v>
      </c>
      <c r="E138" s="4">
        <v>16061</v>
      </c>
      <c r="F138" s="16">
        <f t="shared" si="9"/>
        <v>2.6117332698490751E-3</v>
      </c>
      <c r="G138" s="71">
        <v>691</v>
      </c>
      <c r="H138" s="71">
        <f t="shared" si="10"/>
        <v>828.02921653810176</v>
      </c>
      <c r="I138" s="19">
        <f t="shared" si="11"/>
        <v>137.02921653810176</v>
      </c>
      <c r="J138" s="2" t="s">
        <v>667</v>
      </c>
      <c r="K138" s="2" t="s">
        <v>134</v>
      </c>
      <c r="L138" s="2" t="s">
        <v>668</v>
      </c>
      <c r="M138" s="2" t="s">
        <v>33</v>
      </c>
      <c r="N138" s="2" t="s">
        <v>669</v>
      </c>
      <c r="O138" s="2" t="s">
        <v>670</v>
      </c>
      <c r="P138" s="2" t="s">
        <v>36</v>
      </c>
      <c r="Q138" s="2" t="s">
        <v>671</v>
      </c>
      <c r="R138" s="2" t="s">
        <v>672</v>
      </c>
      <c r="S138" s="2" t="s">
        <v>673</v>
      </c>
    </row>
    <row r="139" spans="1:19" ht="15" customHeight="1" x14ac:dyDescent="0.25">
      <c r="A139" s="1">
        <v>1631</v>
      </c>
      <c r="B139" s="2" t="s">
        <v>674</v>
      </c>
      <c r="C139" s="12">
        <v>503</v>
      </c>
      <c r="D139" s="16">
        <f t="shared" si="8"/>
        <v>7.1000772115752434E-4</v>
      </c>
      <c r="E139" s="4">
        <v>12151</v>
      </c>
      <c r="F139" s="16">
        <f t="shared" si="9"/>
        <v>1.975915009148628E-3</v>
      </c>
      <c r="G139" s="71">
        <v>455</v>
      </c>
      <c r="H139" s="71">
        <f t="shared" si="10"/>
        <v>503.34191965937293</v>
      </c>
      <c r="I139" s="19">
        <f t="shared" si="11"/>
        <v>48.341919659372934</v>
      </c>
      <c r="J139" s="2" t="s">
        <v>675</v>
      </c>
      <c r="K139" s="2" t="s">
        <v>15</v>
      </c>
      <c r="L139" s="2" t="s">
        <v>668</v>
      </c>
      <c r="M139" s="2" t="s">
        <v>33</v>
      </c>
      <c r="N139" s="2" t="s">
        <v>676</v>
      </c>
      <c r="O139" s="2" t="s">
        <v>677</v>
      </c>
      <c r="P139" s="2" t="s">
        <v>78</v>
      </c>
      <c r="Q139" s="2" t="s">
        <v>678</v>
      </c>
      <c r="R139" s="2" t="s">
        <v>679</v>
      </c>
      <c r="S139" s="2" t="s">
        <v>680</v>
      </c>
    </row>
    <row r="140" spans="1:19" ht="15" customHeight="1" x14ac:dyDescent="0.25">
      <c r="A140" s="1">
        <v>1195</v>
      </c>
      <c r="B140" s="2" t="s">
        <v>592</v>
      </c>
      <c r="C140" s="12">
        <v>22195</v>
      </c>
      <c r="D140" s="16">
        <f t="shared" si="8"/>
        <v>3.1329267139346424E-2</v>
      </c>
      <c r="E140" s="4">
        <v>1304259</v>
      </c>
      <c r="F140" s="16">
        <f t="shared" si="9"/>
        <v>0.21208994600585798</v>
      </c>
      <c r="G140" s="71">
        <v>68516</v>
      </c>
      <c r="H140" s="71">
        <f t="shared" si="10"/>
        <v>45616.760543411307</v>
      </c>
      <c r="I140" s="19">
        <f t="shared" si="11"/>
        <v>-22899.239456588693</v>
      </c>
      <c r="J140" s="2" t="s">
        <v>593</v>
      </c>
      <c r="K140" s="2" t="s">
        <v>307</v>
      </c>
      <c r="L140" s="2" t="s">
        <v>392</v>
      </c>
      <c r="M140" s="2" t="s">
        <v>43</v>
      </c>
      <c r="N140" s="2" t="s">
        <v>594</v>
      </c>
      <c r="O140" s="2" t="s">
        <v>595</v>
      </c>
      <c r="P140" s="2" t="s">
        <v>596</v>
      </c>
      <c r="Q140" s="2" t="s">
        <v>597</v>
      </c>
      <c r="R140" s="2" t="s">
        <v>598</v>
      </c>
      <c r="S140" s="2" t="s">
        <v>65</v>
      </c>
    </row>
    <row r="141" spans="1:19" ht="15" customHeight="1" x14ac:dyDescent="0.25">
      <c r="A141" s="1">
        <v>674</v>
      </c>
      <c r="B141" s="2" t="s">
        <v>256</v>
      </c>
      <c r="C141" s="13">
        <v>449</v>
      </c>
      <c r="D141" s="16">
        <f t="shared" si="8"/>
        <v>6.3378422823007641E-4</v>
      </c>
      <c r="E141" s="4">
        <v>5711</v>
      </c>
      <c r="F141" s="16">
        <f t="shared" si="9"/>
        <v>9.2868493270083241E-4</v>
      </c>
      <c r="G141" s="71">
        <v>455</v>
      </c>
      <c r="H141" s="71">
        <f t="shared" si="10"/>
        <v>292.80672075845229</v>
      </c>
      <c r="I141" s="19">
        <f t="shared" si="11"/>
        <v>-162.19327924154771</v>
      </c>
      <c r="J141" s="2" t="s">
        <v>257</v>
      </c>
      <c r="K141" s="2" t="s">
        <v>15</v>
      </c>
      <c r="L141" s="2" t="s">
        <v>59</v>
      </c>
      <c r="M141" s="2" t="s">
        <v>17</v>
      </c>
      <c r="N141" s="2" t="s">
        <v>258</v>
      </c>
      <c r="O141" s="2" t="s">
        <v>259</v>
      </c>
      <c r="P141" s="2" t="s">
        <v>20</v>
      </c>
      <c r="Q141" s="2" t="s">
        <v>260</v>
      </c>
      <c r="R141" s="2" t="s">
        <v>261</v>
      </c>
      <c r="S141" s="2" t="s">
        <v>65</v>
      </c>
    </row>
    <row r="142" spans="1:19" ht="15" customHeight="1" x14ac:dyDescent="0.25">
      <c r="A142" s="1">
        <v>690</v>
      </c>
      <c r="B142" s="2" t="s">
        <v>280</v>
      </c>
      <c r="C142" s="12">
        <v>657</v>
      </c>
      <c r="D142" s="16">
        <f t="shared" si="8"/>
        <v>9.2738583061728326E-4</v>
      </c>
      <c r="E142" s="4">
        <v>6985</v>
      </c>
      <c r="F142" s="16">
        <f t="shared" si="9"/>
        <v>1.135854360867679E-3</v>
      </c>
      <c r="G142" s="71">
        <v>691</v>
      </c>
      <c r="H142" s="71">
        <f t="shared" si="10"/>
        <v>386.65121188428196</v>
      </c>
      <c r="I142" s="19">
        <f t="shared" si="11"/>
        <v>-304.34878811571804</v>
      </c>
      <c r="J142" s="2" t="s">
        <v>281</v>
      </c>
      <c r="K142" s="2" t="s">
        <v>15</v>
      </c>
      <c r="L142" s="2" t="s">
        <v>59</v>
      </c>
      <c r="M142" s="2" t="s">
        <v>17</v>
      </c>
      <c r="N142" s="2" t="s">
        <v>282</v>
      </c>
      <c r="O142" s="2" t="s">
        <v>283</v>
      </c>
      <c r="P142" s="2" t="s">
        <v>20</v>
      </c>
      <c r="Q142" s="2" t="s">
        <v>284</v>
      </c>
      <c r="R142" s="2" t="s">
        <v>285</v>
      </c>
      <c r="S142" s="2" t="s">
        <v>65</v>
      </c>
    </row>
    <row r="143" spans="1:19" ht="15" customHeight="1" x14ac:dyDescent="0.25">
      <c r="A143" s="1">
        <v>1075</v>
      </c>
      <c r="B143" s="2" t="s">
        <v>1603</v>
      </c>
      <c r="C143" s="12">
        <v>1227</v>
      </c>
      <c r="D143" s="16">
        <f t="shared" si="8"/>
        <v>1.731967144851456E-3</v>
      </c>
      <c r="E143" s="10">
        <v>21213</v>
      </c>
      <c r="F143" s="16">
        <f t="shared" si="9"/>
        <v>3.4495173310073119E-3</v>
      </c>
      <c r="G143" s="71">
        <v>455</v>
      </c>
      <c r="H143" s="71">
        <f t="shared" si="10"/>
        <v>971.01019077593298</v>
      </c>
      <c r="I143" s="19">
        <f t="shared" si="11"/>
        <v>516.01019077593298</v>
      </c>
      <c r="J143" s="2" t="s">
        <v>1604</v>
      </c>
      <c r="K143" s="2" t="s">
        <v>134</v>
      </c>
      <c r="L143" s="2" t="s">
        <v>1605</v>
      </c>
      <c r="M143" s="2" t="s">
        <v>33</v>
      </c>
      <c r="N143" s="2" t="s">
        <v>433</v>
      </c>
      <c r="O143" s="2" t="s">
        <v>1655</v>
      </c>
      <c r="P143" s="2" t="s">
        <v>36</v>
      </c>
      <c r="Q143" s="9" t="s">
        <v>1656</v>
      </c>
      <c r="R143" s="2" t="s">
        <v>1606</v>
      </c>
      <c r="S143" s="2" t="s">
        <v>1607</v>
      </c>
    </row>
    <row r="144" spans="1:19" ht="15" customHeight="1" x14ac:dyDescent="0.25">
      <c r="A144" s="1">
        <v>928</v>
      </c>
      <c r="B144" s="2" t="s">
        <v>1440</v>
      </c>
      <c r="C144" s="13">
        <v>787</v>
      </c>
      <c r="D144" s="16">
        <f t="shared" si="8"/>
        <v>1.1108868321092875E-3</v>
      </c>
      <c r="E144" s="10">
        <v>14759</v>
      </c>
      <c r="F144" s="16">
        <f t="shared" si="9"/>
        <v>2.4000106674368035E-3</v>
      </c>
      <c r="G144" s="71">
        <v>691</v>
      </c>
      <c r="H144" s="71">
        <f t="shared" si="10"/>
        <v>657.94219141493738</v>
      </c>
      <c r="I144" s="19">
        <f t="shared" si="11"/>
        <v>-33.057808585062617</v>
      </c>
      <c r="J144" s="2" t="s">
        <v>1441</v>
      </c>
      <c r="K144" s="2" t="s">
        <v>307</v>
      </c>
      <c r="L144" s="2" t="s">
        <v>608</v>
      </c>
      <c r="M144" s="2" t="s">
        <v>125</v>
      </c>
      <c r="N144" s="2" t="s">
        <v>1442</v>
      </c>
      <c r="O144" s="2" t="s">
        <v>1443</v>
      </c>
      <c r="P144" s="2" t="s">
        <v>36</v>
      </c>
      <c r="Q144" s="2" t="s">
        <v>1444</v>
      </c>
      <c r="R144" s="2" t="s">
        <v>1445</v>
      </c>
      <c r="S144" s="2" t="s">
        <v>65</v>
      </c>
    </row>
    <row r="145" spans="1:19" ht="15" customHeight="1" x14ac:dyDescent="0.25">
      <c r="A145" s="1">
        <v>727</v>
      </c>
      <c r="B145" s="2" t="s">
        <v>274</v>
      </c>
      <c r="C145" s="13">
        <v>427</v>
      </c>
      <c r="D145" s="16">
        <f t="shared" si="8"/>
        <v>6.0273021259296797E-4</v>
      </c>
      <c r="E145" s="4">
        <v>5849</v>
      </c>
      <c r="F145" s="16">
        <f t="shared" si="9"/>
        <v>9.5112557719614227E-4</v>
      </c>
      <c r="G145" s="71">
        <v>455</v>
      </c>
      <c r="H145" s="71">
        <f t="shared" si="10"/>
        <v>291.19257500647927</v>
      </c>
      <c r="I145" s="19">
        <f t="shared" si="11"/>
        <v>-163.80742499352073</v>
      </c>
      <c r="J145" s="2" t="s">
        <v>275</v>
      </c>
      <c r="K145" s="2" t="s">
        <v>15</v>
      </c>
      <c r="L145" s="2" t="s">
        <v>59</v>
      </c>
      <c r="M145" s="2" t="s">
        <v>17</v>
      </c>
      <c r="N145" s="2" t="s">
        <v>276</v>
      </c>
      <c r="O145" s="2" t="s">
        <v>277</v>
      </c>
      <c r="P145" s="2" t="s">
        <v>253</v>
      </c>
      <c r="Q145" s="2" t="s">
        <v>278</v>
      </c>
      <c r="R145" s="2" t="s">
        <v>279</v>
      </c>
      <c r="S145" s="2" t="s">
        <v>65</v>
      </c>
    </row>
    <row r="146" spans="1:19" ht="15" customHeight="1" x14ac:dyDescent="0.25">
      <c r="A146" s="1">
        <v>850</v>
      </c>
      <c r="B146" s="2" t="s">
        <v>1334</v>
      </c>
      <c r="C146" s="12">
        <v>3732</v>
      </c>
      <c r="D146" s="16">
        <f t="shared" si="8"/>
        <v>5.2678902889858464E-3</v>
      </c>
      <c r="E146" s="10">
        <v>33246</v>
      </c>
      <c r="F146" s="16">
        <f t="shared" si="9"/>
        <v>5.4062439629787903E-3</v>
      </c>
      <c r="G146" s="71">
        <v>1451</v>
      </c>
      <c r="H146" s="71">
        <f t="shared" si="10"/>
        <v>2000.3327588181728</v>
      </c>
      <c r="I146" s="19">
        <f t="shared" si="11"/>
        <v>549.33275881817281</v>
      </c>
      <c r="J146" s="2" t="s">
        <v>1335</v>
      </c>
      <c r="K146" s="2" t="s">
        <v>134</v>
      </c>
      <c r="L146" s="2" t="s">
        <v>878</v>
      </c>
      <c r="M146" s="2" t="s">
        <v>446</v>
      </c>
      <c r="N146" s="2" t="s">
        <v>1336</v>
      </c>
      <c r="O146" s="2" t="s">
        <v>1337</v>
      </c>
      <c r="P146" s="2" t="s">
        <v>36</v>
      </c>
      <c r="Q146" s="2" t="s">
        <v>1338</v>
      </c>
      <c r="R146" s="2" t="s">
        <v>1339</v>
      </c>
      <c r="S146" s="2" t="s">
        <v>1340</v>
      </c>
    </row>
    <row r="147" spans="1:19" ht="15" customHeight="1" x14ac:dyDescent="0.25">
      <c r="A147" s="1">
        <v>1259</v>
      </c>
      <c r="B147" s="2" t="s">
        <v>1113</v>
      </c>
      <c r="C147" s="12">
        <v>1654</v>
      </c>
      <c r="D147" s="16">
        <f t="shared" si="8"/>
        <v>2.334697357444424E-3</v>
      </c>
      <c r="E147" s="10">
        <v>23611</v>
      </c>
      <c r="F147" s="16">
        <f t="shared" si="9"/>
        <v>3.8394641824547986E-3</v>
      </c>
      <c r="G147" s="71">
        <v>691</v>
      </c>
      <c r="H147" s="71">
        <f t="shared" si="10"/>
        <v>1157.0378725771143</v>
      </c>
      <c r="I147" s="19">
        <f t="shared" si="11"/>
        <v>466.03787257711429</v>
      </c>
      <c r="J147" s="2" t="s">
        <v>1114</v>
      </c>
      <c r="K147" s="2" t="s">
        <v>134</v>
      </c>
      <c r="L147" s="2" t="s">
        <v>1115</v>
      </c>
      <c r="M147" s="2" t="s">
        <v>43</v>
      </c>
      <c r="N147" s="2" t="s">
        <v>1116</v>
      </c>
      <c r="O147" s="2" t="s">
        <v>1117</v>
      </c>
      <c r="P147" s="2" t="s">
        <v>36</v>
      </c>
      <c r="Q147" s="2" t="s">
        <v>1118</v>
      </c>
      <c r="R147" s="2" t="s">
        <v>1119</v>
      </c>
      <c r="S147" s="2" t="s">
        <v>1120</v>
      </c>
    </row>
    <row r="148" spans="1:19" ht="15" customHeight="1" x14ac:dyDescent="0.25">
      <c r="A148" s="1">
        <v>1175</v>
      </c>
      <c r="B148" s="2" t="s">
        <v>454</v>
      </c>
      <c r="C148" s="12">
        <v>14062</v>
      </c>
      <c r="D148" s="16">
        <f t="shared" si="8"/>
        <v>1.9849162176773572E-2</v>
      </c>
      <c r="E148" s="8">
        <v>53820</v>
      </c>
      <c r="F148" s="16">
        <f t="shared" si="9"/>
        <v>8.7518513531708638E-3</v>
      </c>
      <c r="G148" s="71">
        <v>1451</v>
      </c>
      <c r="H148" s="71">
        <f t="shared" si="10"/>
        <v>5359.8299355115878</v>
      </c>
      <c r="I148" s="19">
        <f t="shared" si="11"/>
        <v>3908.8299355115878</v>
      </c>
      <c r="J148" s="2" t="s">
        <v>451</v>
      </c>
      <c r="K148" s="2" t="s">
        <v>15</v>
      </c>
      <c r="L148" s="2" t="s">
        <v>392</v>
      </c>
      <c r="M148" s="2" t="s">
        <v>43</v>
      </c>
      <c r="N148" s="2" t="s">
        <v>60</v>
      </c>
      <c r="O148" s="2" t="s">
        <v>195</v>
      </c>
      <c r="P148" s="2" t="s">
        <v>455</v>
      </c>
      <c r="Q148" s="2" t="s">
        <v>456</v>
      </c>
      <c r="R148" s="2" t="s">
        <v>452</v>
      </c>
      <c r="S148" s="2" t="s">
        <v>457</v>
      </c>
    </row>
    <row r="149" spans="1:19" ht="15" customHeight="1" x14ac:dyDescent="0.25">
      <c r="A149" s="1">
        <v>1594</v>
      </c>
      <c r="B149" s="2" t="s">
        <v>521</v>
      </c>
      <c r="C149" s="12">
        <v>232</v>
      </c>
      <c r="D149" s="16">
        <f t="shared" si="8"/>
        <v>3.2747871035496151E-4</v>
      </c>
      <c r="E149" s="4">
        <v>5773</v>
      </c>
      <c r="F149" s="16">
        <f t="shared" si="9"/>
        <v>9.3876696138713099E-4</v>
      </c>
      <c r="G149" s="71">
        <v>225</v>
      </c>
      <c r="H149" s="71">
        <f t="shared" si="10"/>
        <v>237.29443888446815</v>
      </c>
      <c r="I149" s="19">
        <f t="shared" si="11"/>
        <v>12.29443888446815</v>
      </c>
      <c r="J149" s="2" t="s">
        <v>522</v>
      </c>
      <c r="K149" s="2" t="s">
        <v>15</v>
      </c>
      <c r="L149" s="2" t="s">
        <v>392</v>
      </c>
      <c r="M149" s="2" t="s">
        <v>43</v>
      </c>
      <c r="N149" s="2" t="s">
        <v>52</v>
      </c>
      <c r="O149" s="2" t="s">
        <v>523</v>
      </c>
      <c r="P149" s="2" t="s">
        <v>20</v>
      </c>
      <c r="Q149" s="2" t="s">
        <v>524</v>
      </c>
      <c r="R149" s="2" t="s">
        <v>525</v>
      </c>
      <c r="S149" s="2" t="s">
        <v>526</v>
      </c>
    </row>
    <row r="150" spans="1:19" ht="15" customHeight="1" x14ac:dyDescent="0.25">
      <c r="A150" s="1">
        <v>1185</v>
      </c>
      <c r="B150" s="2" t="s">
        <v>1014</v>
      </c>
      <c r="C150" s="12">
        <v>80731</v>
      </c>
      <c r="D150" s="16">
        <f t="shared" si="8"/>
        <v>0.11395553347269999</v>
      </c>
      <c r="E150" s="10">
        <v>188197</v>
      </c>
      <c r="F150" s="16">
        <f t="shared" si="9"/>
        <v>3.0603347623795928E-2</v>
      </c>
      <c r="G150" s="71">
        <v>19544</v>
      </c>
      <c r="H150" s="71">
        <f t="shared" si="10"/>
        <v>27090.334317483335</v>
      </c>
      <c r="I150" s="19">
        <f t="shared" si="11"/>
        <v>7546.3343174833353</v>
      </c>
      <c r="J150" s="2" t="s">
        <v>1010</v>
      </c>
      <c r="K150" s="2" t="s">
        <v>134</v>
      </c>
      <c r="L150" s="2" t="s">
        <v>392</v>
      </c>
      <c r="M150" s="2" t="s">
        <v>43</v>
      </c>
      <c r="N150" s="2" t="s">
        <v>1011</v>
      </c>
      <c r="O150" s="2" t="s">
        <v>1012</v>
      </c>
      <c r="P150" s="2" t="s">
        <v>36</v>
      </c>
      <c r="Q150" s="2" t="s">
        <v>1013</v>
      </c>
      <c r="R150" s="2" t="s">
        <v>1015</v>
      </c>
      <c r="S150" s="2" t="s">
        <v>1016</v>
      </c>
    </row>
    <row r="151" spans="1:19" ht="15" customHeight="1" x14ac:dyDescent="0.25">
      <c r="A151" s="1">
        <v>1497</v>
      </c>
      <c r="B151" s="2" t="s">
        <v>976</v>
      </c>
      <c r="C151" s="12">
        <v>144</v>
      </c>
      <c r="D151" s="16">
        <f t="shared" si="8"/>
        <v>2.0326264780652783E-4</v>
      </c>
      <c r="E151" s="10">
        <v>3965</v>
      </c>
      <c r="F151" s="16">
        <f t="shared" si="9"/>
        <v>6.4476199582538969E-4</v>
      </c>
      <c r="G151" s="71">
        <v>225</v>
      </c>
      <c r="H151" s="71">
        <f t="shared" si="10"/>
        <v>158.91981821662134</v>
      </c>
      <c r="I151" s="19">
        <f t="shared" si="11"/>
        <v>-66.080181783378663</v>
      </c>
      <c r="J151" s="2" t="s">
        <v>977</v>
      </c>
      <c r="K151" s="2" t="s">
        <v>15</v>
      </c>
      <c r="L151" s="2" t="s">
        <v>786</v>
      </c>
      <c r="M151" s="2" t="s">
        <v>43</v>
      </c>
      <c r="N151" s="2" t="s">
        <v>978</v>
      </c>
      <c r="O151" s="2" t="s">
        <v>979</v>
      </c>
      <c r="P151" s="2" t="s">
        <v>36</v>
      </c>
      <c r="Q151" s="2" t="s">
        <v>980</v>
      </c>
      <c r="R151" s="2" t="s">
        <v>981</v>
      </c>
      <c r="S151" s="2" t="s">
        <v>982</v>
      </c>
    </row>
    <row r="152" spans="1:19" ht="15" customHeight="1" x14ac:dyDescent="0.25">
      <c r="A152" s="1">
        <v>1161</v>
      </c>
      <c r="B152" s="2" t="s">
        <v>539</v>
      </c>
      <c r="C152" s="12">
        <v>442</v>
      </c>
      <c r="D152" s="16">
        <f t="shared" si="8"/>
        <v>6.2390340507281457E-4</v>
      </c>
      <c r="E152" s="4">
        <v>12465</v>
      </c>
      <c r="F152" s="16">
        <f t="shared" si="9"/>
        <v>2.0269756060437532E-3</v>
      </c>
      <c r="G152" s="71">
        <v>225</v>
      </c>
      <c r="H152" s="71">
        <f t="shared" si="10"/>
        <v>496.77472668324481</v>
      </c>
      <c r="I152" s="19">
        <f t="shared" si="11"/>
        <v>271.77472668324481</v>
      </c>
      <c r="J152" s="2" t="s">
        <v>540</v>
      </c>
      <c r="K152" s="2" t="s">
        <v>307</v>
      </c>
      <c r="L152" s="2" t="s">
        <v>541</v>
      </c>
      <c r="M152" s="2" t="s">
        <v>33</v>
      </c>
      <c r="N152" s="2" t="s">
        <v>542</v>
      </c>
      <c r="O152" s="2" t="s">
        <v>543</v>
      </c>
      <c r="P152" s="2" t="s">
        <v>36</v>
      </c>
      <c r="Q152" s="2" t="s">
        <v>544</v>
      </c>
      <c r="R152" s="2" t="s">
        <v>545</v>
      </c>
      <c r="S152" s="2" t="s">
        <v>546</v>
      </c>
    </row>
    <row r="153" spans="1:19" ht="15" customHeight="1" x14ac:dyDescent="0.25">
      <c r="A153" s="1">
        <v>1064</v>
      </c>
      <c r="B153" s="2" t="s">
        <v>696</v>
      </c>
      <c r="C153" s="12">
        <v>508</v>
      </c>
      <c r="D153" s="16">
        <f t="shared" si="8"/>
        <v>7.1706545198413991E-4</v>
      </c>
      <c r="E153" s="4">
        <v>1890</v>
      </c>
      <c r="F153" s="16">
        <f t="shared" si="9"/>
        <v>3.0733926156620089E-4</v>
      </c>
      <c r="G153" s="71">
        <v>455</v>
      </c>
      <c r="H153" s="71">
        <f t="shared" si="10"/>
        <v>191.97344331933385</v>
      </c>
      <c r="I153" s="19">
        <f t="shared" si="11"/>
        <v>-263.02655668066615</v>
      </c>
      <c r="J153" s="2" t="s">
        <v>697</v>
      </c>
      <c r="K153" s="2" t="s">
        <v>15</v>
      </c>
      <c r="L153" s="2" t="s">
        <v>200</v>
      </c>
      <c r="M153" s="2" t="s">
        <v>33</v>
      </c>
      <c r="N153" s="2" t="s">
        <v>698</v>
      </c>
      <c r="O153" s="2" t="s">
        <v>699</v>
      </c>
      <c r="P153" s="2" t="s">
        <v>20</v>
      </c>
      <c r="Q153" s="2" t="s">
        <v>700</v>
      </c>
      <c r="R153" s="2" t="s">
        <v>701</v>
      </c>
      <c r="S153" s="2" t="s">
        <v>65</v>
      </c>
    </row>
    <row r="154" spans="1:19" ht="15" customHeight="1" x14ac:dyDescent="0.25">
      <c r="A154" s="1">
        <v>1492</v>
      </c>
      <c r="B154" s="2" t="s">
        <v>228</v>
      </c>
      <c r="C154" s="12">
        <v>2695</v>
      </c>
      <c r="D154" s="16">
        <f t="shared" si="8"/>
        <v>3.8041169155457813E-3</v>
      </c>
      <c r="E154" s="4">
        <v>16659</v>
      </c>
      <c r="F154" s="16">
        <f t="shared" si="9"/>
        <v>2.7089760626620848E-3</v>
      </c>
      <c r="G154" s="71">
        <v>455</v>
      </c>
      <c r="H154" s="71">
        <f t="shared" si="10"/>
        <v>1220.5536241161542</v>
      </c>
      <c r="I154" s="19">
        <f t="shared" si="11"/>
        <v>765.5536241161542</v>
      </c>
      <c r="J154" s="2" t="s">
        <v>229</v>
      </c>
      <c r="K154" s="2" t="s">
        <v>31</v>
      </c>
      <c r="L154" s="2" t="s">
        <v>32</v>
      </c>
      <c r="M154" s="2" t="s">
        <v>33</v>
      </c>
      <c r="N154" s="2" t="s">
        <v>230</v>
      </c>
      <c r="O154" s="2" t="s">
        <v>231</v>
      </c>
      <c r="P154" s="2" t="s">
        <v>232</v>
      </c>
      <c r="Q154" s="2" t="s">
        <v>233</v>
      </c>
      <c r="R154" s="2" t="s">
        <v>234</v>
      </c>
      <c r="S154" s="2" t="s">
        <v>235</v>
      </c>
    </row>
    <row r="155" spans="1:19" ht="15" customHeight="1" x14ac:dyDescent="0.25">
      <c r="A155" s="1">
        <v>1048</v>
      </c>
      <c r="B155" s="2" t="s">
        <v>651</v>
      </c>
      <c r="C155" s="12">
        <v>3265</v>
      </c>
      <c r="D155" s="16">
        <f t="shared" si="8"/>
        <v>4.6086982297799542E-3</v>
      </c>
      <c r="E155" s="4">
        <v>58010</v>
      </c>
      <c r="F155" s="16">
        <f t="shared" si="9"/>
        <v>9.4332013563255615E-3</v>
      </c>
      <c r="G155" s="71">
        <v>1451</v>
      </c>
      <c r="H155" s="71">
        <f t="shared" si="10"/>
        <v>2631.4519824361737</v>
      </c>
      <c r="I155" s="19">
        <f t="shared" si="11"/>
        <v>1180.4519824361737</v>
      </c>
      <c r="J155" s="2" t="s">
        <v>652</v>
      </c>
      <c r="K155" s="2" t="s">
        <v>31</v>
      </c>
      <c r="L155" s="2" t="s">
        <v>32</v>
      </c>
      <c r="M155" s="2" t="s">
        <v>33</v>
      </c>
      <c r="N155" s="2" t="s">
        <v>653</v>
      </c>
      <c r="O155" s="2" t="s">
        <v>654</v>
      </c>
      <c r="P155" s="2" t="s">
        <v>232</v>
      </c>
      <c r="Q155" s="2" t="s">
        <v>655</v>
      </c>
      <c r="R155" s="2" t="s">
        <v>656</v>
      </c>
      <c r="S155" s="2" t="s">
        <v>657</v>
      </c>
    </row>
    <row r="156" spans="1:19" ht="15" customHeight="1" x14ac:dyDescent="0.25">
      <c r="A156" s="1">
        <v>1049</v>
      </c>
      <c r="B156" s="2" t="s">
        <v>29</v>
      </c>
      <c r="C156" s="12">
        <v>78</v>
      </c>
      <c r="D156" s="16">
        <f t="shared" si="8"/>
        <v>1.1010060089520258E-4</v>
      </c>
      <c r="E156" s="4">
        <v>4956</v>
      </c>
      <c r="F156" s="16">
        <f t="shared" si="9"/>
        <v>8.0591184144026011E-4</v>
      </c>
      <c r="G156" s="71">
        <v>691</v>
      </c>
      <c r="H156" s="71">
        <f t="shared" si="10"/>
        <v>171.6607316936657</v>
      </c>
      <c r="I156" s="19">
        <f t="shared" si="11"/>
        <v>-519.33926830633436</v>
      </c>
      <c r="J156" s="2" t="s">
        <v>30</v>
      </c>
      <c r="K156" s="2" t="s">
        <v>31</v>
      </c>
      <c r="L156" s="2" t="s">
        <v>32</v>
      </c>
      <c r="M156" s="2" t="s">
        <v>33</v>
      </c>
      <c r="N156" s="2" t="s">
        <v>34</v>
      </c>
      <c r="O156" s="2" t="s">
        <v>35</v>
      </c>
      <c r="P156" s="2" t="s">
        <v>36</v>
      </c>
      <c r="Q156" s="2" t="s">
        <v>37</v>
      </c>
      <c r="R156" s="2" t="s">
        <v>38</v>
      </c>
      <c r="S156" s="2" t="s">
        <v>39</v>
      </c>
    </row>
    <row r="157" spans="1:19" ht="15" customHeight="1" x14ac:dyDescent="0.25">
      <c r="A157" s="1">
        <v>1055</v>
      </c>
      <c r="B157" s="2" t="s">
        <v>1636</v>
      </c>
      <c r="C157" s="12">
        <v>112</v>
      </c>
      <c r="D157" s="16">
        <f t="shared" si="8"/>
        <v>1.5809317051618832E-4</v>
      </c>
      <c r="E157" s="10">
        <v>2083</v>
      </c>
      <c r="F157" s="16">
        <f t="shared" si="9"/>
        <v>3.3872364118645314E-4</v>
      </c>
      <c r="G157" s="71">
        <v>691</v>
      </c>
      <c r="H157" s="71">
        <f t="shared" si="10"/>
        <v>93.10347051307501</v>
      </c>
      <c r="I157" s="19">
        <f t="shared" si="11"/>
        <v>-597.89652948692503</v>
      </c>
      <c r="J157" s="2" t="s">
        <v>1637</v>
      </c>
      <c r="K157" s="2" t="s">
        <v>31</v>
      </c>
      <c r="L157" s="2" t="s">
        <v>32</v>
      </c>
      <c r="M157" s="2" t="s">
        <v>33</v>
      </c>
      <c r="N157" s="2" t="s">
        <v>1638</v>
      </c>
      <c r="O157" s="2" t="s">
        <v>1639</v>
      </c>
      <c r="P157" s="2" t="s">
        <v>36</v>
      </c>
      <c r="Q157" s="2" t="s">
        <v>1640</v>
      </c>
      <c r="R157" s="2" t="s">
        <v>1641</v>
      </c>
      <c r="S157" s="2" t="s">
        <v>1642</v>
      </c>
    </row>
    <row r="158" spans="1:19" ht="15" customHeight="1" x14ac:dyDescent="0.25">
      <c r="A158" s="1">
        <v>1056</v>
      </c>
      <c r="B158" s="2" t="s">
        <v>688</v>
      </c>
      <c r="C158" s="12">
        <v>6</v>
      </c>
      <c r="D158" s="16">
        <f t="shared" si="8"/>
        <v>8.4692769919386595E-6</v>
      </c>
      <c r="E158" s="4">
        <v>1542</v>
      </c>
      <c r="F158" s="16">
        <f t="shared" si="9"/>
        <v>2.5074981023020198E-4</v>
      </c>
      <c r="G158" s="71">
        <v>225</v>
      </c>
      <c r="H158" s="71">
        <f t="shared" si="10"/>
        <v>48.577656945429155</v>
      </c>
      <c r="I158" s="19">
        <f t="shared" si="11"/>
        <v>-176.42234305457083</v>
      </c>
      <c r="J158" s="2" t="s">
        <v>689</v>
      </c>
      <c r="K158" s="2" t="s">
        <v>31</v>
      </c>
      <c r="L158" s="2" t="s">
        <v>32</v>
      </c>
      <c r="M158" s="2" t="s">
        <v>33</v>
      </c>
      <c r="N158" s="2" t="s">
        <v>690</v>
      </c>
      <c r="O158" s="2" t="s">
        <v>691</v>
      </c>
      <c r="P158" s="2" t="s">
        <v>692</v>
      </c>
      <c r="Q158" s="2" t="s">
        <v>693</v>
      </c>
      <c r="R158" s="2" t="s">
        <v>694</v>
      </c>
      <c r="S158" s="2" t="s">
        <v>695</v>
      </c>
    </row>
    <row r="159" spans="1:19" ht="15" customHeight="1" x14ac:dyDescent="0.25">
      <c r="A159" s="1">
        <v>1597</v>
      </c>
      <c r="B159" s="2" t="s">
        <v>534</v>
      </c>
      <c r="C159" s="12">
        <v>6</v>
      </c>
      <c r="D159" s="16">
        <f t="shared" si="8"/>
        <v>8.4692769919386595E-6</v>
      </c>
      <c r="E159" s="4">
        <v>4086</v>
      </c>
      <c r="F159" s="16">
        <f t="shared" si="9"/>
        <v>6.6443821310026286E-4</v>
      </c>
      <c r="G159" s="71">
        <v>225</v>
      </c>
      <c r="H159" s="71">
        <f t="shared" si="10"/>
        <v>126.10286364327857</v>
      </c>
      <c r="I159" s="19">
        <f t="shared" si="11"/>
        <v>-98.897136356721433</v>
      </c>
      <c r="J159" s="2" t="s">
        <v>535</v>
      </c>
      <c r="K159" s="2" t="s">
        <v>31</v>
      </c>
      <c r="L159" s="2" t="s">
        <v>32</v>
      </c>
      <c r="M159" s="2" t="s">
        <v>33</v>
      </c>
      <c r="N159" s="2" t="s">
        <v>412</v>
      </c>
      <c r="O159" s="2" t="s">
        <v>164</v>
      </c>
      <c r="P159" s="2" t="s">
        <v>71</v>
      </c>
      <c r="Q159" s="2" t="s">
        <v>536</v>
      </c>
      <c r="R159" s="2" t="s">
        <v>537</v>
      </c>
      <c r="S159" s="2" t="s">
        <v>538</v>
      </c>
    </row>
    <row r="160" spans="1:19" ht="15" customHeight="1" x14ac:dyDescent="0.25">
      <c r="A160" s="1">
        <v>1051</v>
      </c>
      <c r="B160" s="2" t="s">
        <v>782</v>
      </c>
      <c r="C160" s="12">
        <v>1884</v>
      </c>
      <c r="D160" s="16">
        <f t="shared" si="8"/>
        <v>2.659352975468739E-3</v>
      </c>
      <c r="E160" s="10">
        <v>60066</v>
      </c>
      <c r="F160" s="16">
        <f t="shared" si="9"/>
        <v>9.7675344366324988E-3</v>
      </c>
      <c r="G160" s="71">
        <v>3686</v>
      </c>
      <c r="H160" s="71">
        <f t="shared" si="10"/>
        <v>2328.798701027772</v>
      </c>
      <c r="I160" s="19">
        <f t="shared" si="11"/>
        <v>-1357.201298972228</v>
      </c>
      <c r="J160" s="2" t="s">
        <v>777</v>
      </c>
      <c r="K160" s="2" t="s">
        <v>31</v>
      </c>
      <c r="L160" s="2" t="s">
        <v>32</v>
      </c>
      <c r="M160" s="2" t="s">
        <v>33</v>
      </c>
      <c r="N160" s="2" t="s">
        <v>783</v>
      </c>
      <c r="O160" s="2" t="s">
        <v>778</v>
      </c>
      <c r="P160" s="2" t="s">
        <v>779</v>
      </c>
      <c r="Q160" s="2" t="s">
        <v>780</v>
      </c>
      <c r="R160" s="2" t="s">
        <v>781</v>
      </c>
      <c r="S160" s="2" t="s">
        <v>784</v>
      </c>
    </row>
    <row r="161" spans="1:19" ht="15" customHeight="1" x14ac:dyDescent="0.25">
      <c r="A161" s="1">
        <v>1123</v>
      </c>
      <c r="B161" s="2" t="s">
        <v>806</v>
      </c>
      <c r="C161" s="13">
        <v>47782</v>
      </c>
      <c r="D161" s="16">
        <f t="shared" si="8"/>
        <v>6.7446498871468835E-2</v>
      </c>
      <c r="E161" s="10">
        <v>461943</v>
      </c>
      <c r="F161" s="16">
        <f t="shared" si="9"/>
        <v>7.5118106087659009E-2</v>
      </c>
      <c r="G161" s="71">
        <v>44193</v>
      </c>
      <c r="H161" s="71">
        <f t="shared" si="10"/>
        <v>26716.606969340559</v>
      </c>
      <c r="I161" s="19">
        <f t="shared" si="11"/>
        <v>-17476.393030659441</v>
      </c>
      <c r="J161" s="2" t="s">
        <v>807</v>
      </c>
      <c r="K161" s="2" t="s">
        <v>307</v>
      </c>
      <c r="L161" s="2" t="s">
        <v>541</v>
      </c>
      <c r="M161" s="2" t="s">
        <v>33</v>
      </c>
      <c r="N161" s="2" t="s">
        <v>808</v>
      </c>
      <c r="O161" s="2" t="s">
        <v>809</v>
      </c>
      <c r="P161" s="2" t="s">
        <v>810</v>
      </c>
      <c r="Q161" s="2" t="s">
        <v>811</v>
      </c>
      <c r="R161" s="2" t="s">
        <v>812</v>
      </c>
      <c r="S161" s="2" t="s">
        <v>65</v>
      </c>
    </row>
    <row r="162" spans="1:19" ht="15" customHeight="1" x14ac:dyDescent="0.25">
      <c r="A162" s="1">
        <v>1092</v>
      </c>
      <c r="B162" s="2" t="s">
        <v>823</v>
      </c>
      <c r="C162" s="12">
        <v>5412</v>
      </c>
      <c r="D162" s="16">
        <f t="shared" si="8"/>
        <v>7.6392878467286714E-3</v>
      </c>
      <c r="E162" s="10">
        <v>67737</v>
      </c>
      <c r="F162" s="16">
        <f t="shared" si="9"/>
        <v>1.1014941566513095E-2</v>
      </c>
      <c r="G162" s="71">
        <v>4765</v>
      </c>
      <c r="H162" s="71">
        <f t="shared" si="10"/>
        <v>3495.8025920415075</v>
      </c>
      <c r="I162" s="19">
        <f t="shared" si="11"/>
        <v>-1269.1974079584925</v>
      </c>
      <c r="J162" s="2" t="s">
        <v>824</v>
      </c>
      <c r="K162" s="2" t="s">
        <v>307</v>
      </c>
      <c r="L162" s="2" t="s">
        <v>802</v>
      </c>
      <c r="M162" s="2" t="s">
        <v>33</v>
      </c>
      <c r="N162" s="2" t="s">
        <v>661</v>
      </c>
      <c r="O162" s="2" t="s">
        <v>825</v>
      </c>
      <c r="P162" s="2" t="s">
        <v>36</v>
      </c>
      <c r="Q162" s="2" t="s">
        <v>826</v>
      </c>
      <c r="R162" s="2" t="s">
        <v>827</v>
      </c>
      <c r="S162" s="2" t="s">
        <v>65</v>
      </c>
    </row>
    <row r="163" spans="1:19" ht="15" customHeight="1" x14ac:dyDescent="0.25">
      <c r="A163" s="1">
        <v>969</v>
      </c>
      <c r="B163" s="2" t="s">
        <v>681</v>
      </c>
      <c r="C163" s="12">
        <v>110</v>
      </c>
      <c r="D163" s="16">
        <f t="shared" si="8"/>
        <v>1.552700781855421E-4</v>
      </c>
      <c r="E163" s="4">
        <v>15</v>
      </c>
      <c r="F163" s="16">
        <f t="shared" si="9"/>
        <v>2.4392004886206417E-6</v>
      </c>
      <c r="G163" s="71">
        <v>225</v>
      </c>
      <c r="H163" s="71">
        <f t="shared" si="10"/>
        <v>29.554718823538099</v>
      </c>
      <c r="I163" s="19">
        <f t="shared" si="11"/>
        <v>-195.44528117646189</v>
      </c>
      <c r="J163" s="2" t="s">
        <v>682</v>
      </c>
      <c r="K163" s="2" t="s">
        <v>134</v>
      </c>
      <c r="L163" s="2" t="s">
        <v>683</v>
      </c>
      <c r="M163" s="2" t="s">
        <v>17</v>
      </c>
      <c r="N163" s="2" t="s">
        <v>684</v>
      </c>
      <c r="O163" s="2" t="s">
        <v>685</v>
      </c>
      <c r="P163" s="2" t="s">
        <v>36</v>
      </c>
      <c r="Q163" s="2" t="s">
        <v>686</v>
      </c>
      <c r="R163" s="2" t="s">
        <v>687</v>
      </c>
      <c r="S163" s="2" t="s">
        <v>65</v>
      </c>
    </row>
    <row r="164" spans="1:19" ht="15" customHeight="1" x14ac:dyDescent="0.25">
      <c r="A164" s="1">
        <v>680</v>
      </c>
      <c r="B164" s="2" t="s">
        <v>305</v>
      </c>
      <c r="C164" s="13">
        <v>4319</v>
      </c>
      <c r="D164" s="16">
        <f t="shared" si="8"/>
        <v>6.0964678880305124E-3</v>
      </c>
      <c r="E164" s="4">
        <v>167586</v>
      </c>
      <c r="F164" s="16">
        <f t="shared" si="9"/>
        <v>2.725172353906526E-2</v>
      </c>
      <c r="G164" s="71">
        <v>15487</v>
      </c>
      <c r="H164" s="71">
        <f t="shared" si="10"/>
        <v>6249.4510734377482</v>
      </c>
      <c r="I164" s="19">
        <f t="shared" si="11"/>
        <v>-9237.5489265622527</v>
      </c>
      <c r="J164" s="2" t="s">
        <v>306</v>
      </c>
      <c r="K164" s="2" t="s">
        <v>307</v>
      </c>
      <c r="L164" s="2" t="s">
        <v>59</v>
      </c>
      <c r="M164" s="2" t="s">
        <v>17</v>
      </c>
      <c r="N164" s="2" t="s">
        <v>308</v>
      </c>
      <c r="O164" s="2" t="s">
        <v>289</v>
      </c>
      <c r="P164" s="2" t="s">
        <v>36</v>
      </c>
      <c r="Q164" s="2" t="s">
        <v>309</v>
      </c>
      <c r="R164" s="2" t="s">
        <v>310</v>
      </c>
      <c r="S164" s="2" t="s">
        <v>65</v>
      </c>
    </row>
    <row r="165" spans="1:19" ht="15" customHeight="1" x14ac:dyDescent="0.25">
      <c r="A165" s="1">
        <v>668</v>
      </c>
      <c r="B165" s="2" t="s">
        <v>293</v>
      </c>
      <c r="C165" s="13">
        <v>371</v>
      </c>
      <c r="D165" s="16">
        <f t="shared" si="8"/>
        <v>5.2368362733487377E-4</v>
      </c>
      <c r="E165" s="4">
        <v>5741</v>
      </c>
      <c r="F165" s="16">
        <f t="shared" si="9"/>
        <v>9.3356333367807366E-4</v>
      </c>
      <c r="G165" s="71">
        <v>455</v>
      </c>
      <c r="H165" s="71">
        <f t="shared" si="10"/>
        <v>273.08808049382634</v>
      </c>
      <c r="I165" s="19">
        <f t="shared" si="11"/>
        <v>-181.91191950617366</v>
      </c>
      <c r="J165" s="2" t="s">
        <v>294</v>
      </c>
      <c r="K165" s="2" t="s">
        <v>15</v>
      </c>
      <c r="L165" s="2" t="s">
        <v>59</v>
      </c>
      <c r="M165" s="2" t="s">
        <v>17</v>
      </c>
      <c r="N165" s="2" t="s">
        <v>295</v>
      </c>
      <c r="O165" s="2" t="s">
        <v>296</v>
      </c>
      <c r="P165" s="2" t="s">
        <v>20</v>
      </c>
      <c r="Q165" s="2" t="s">
        <v>297</v>
      </c>
      <c r="R165" s="2" t="s">
        <v>298</v>
      </c>
      <c r="S165" s="2" t="s">
        <v>65</v>
      </c>
    </row>
    <row r="166" spans="1:19" ht="15" customHeight="1" x14ac:dyDescent="0.25">
      <c r="A166" s="1">
        <v>1572</v>
      </c>
      <c r="B166" s="2" t="s">
        <v>205</v>
      </c>
      <c r="C166" s="12">
        <v>1679</v>
      </c>
      <c r="D166" s="16">
        <f t="shared" si="8"/>
        <v>2.3699860115775017E-3</v>
      </c>
      <c r="E166" s="4">
        <v>16065</v>
      </c>
      <c r="F166" s="16">
        <f t="shared" si="9"/>
        <v>2.6123837233127073E-3</v>
      </c>
      <c r="G166" s="71">
        <v>455</v>
      </c>
      <c r="H166" s="71">
        <f t="shared" si="10"/>
        <v>933.69608831842515</v>
      </c>
      <c r="I166" s="19">
        <f t="shared" si="11"/>
        <v>478.69608831842515</v>
      </c>
      <c r="J166" s="2" t="s">
        <v>206</v>
      </c>
      <c r="K166" s="2" t="s">
        <v>134</v>
      </c>
      <c r="L166" s="2" t="s">
        <v>200</v>
      </c>
      <c r="M166" s="2" t="s">
        <v>33</v>
      </c>
      <c r="N166" s="2" t="s">
        <v>207</v>
      </c>
      <c r="O166" s="2" t="s">
        <v>208</v>
      </c>
      <c r="P166" s="2" t="s">
        <v>36</v>
      </c>
      <c r="Q166" s="2" t="s">
        <v>209</v>
      </c>
      <c r="R166" s="2" t="s">
        <v>210</v>
      </c>
      <c r="S166" s="2" t="s">
        <v>211</v>
      </c>
    </row>
    <row r="167" spans="1:19" ht="15" customHeight="1" x14ac:dyDescent="0.25">
      <c r="A167" s="1">
        <v>1244</v>
      </c>
      <c r="B167" s="2" t="s">
        <v>1092</v>
      </c>
      <c r="C167" s="12">
        <v>11210</v>
      </c>
      <c r="D167" s="16">
        <f t="shared" si="8"/>
        <v>1.5823432513272062E-2</v>
      </c>
      <c r="E167" s="10">
        <v>21367</v>
      </c>
      <c r="F167" s="16">
        <f t="shared" si="9"/>
        <v>3.4745597893571503E-3</v>
      </c>
      <c r="G167" s="71">
        <v>1451</v>
      </c>
      <c r="H167" s="71">
        <f t="shared" si="10"/>
        <v>3616.4437575127145</v>
      </c>
      <c r="I167" s="19">
        <f t="shared" si="11"/>
        <v>2165.4437575127145</v>
      </c>
      <c r="J167" s="2" t="s">
        <v>1093</v>
      </c>
      <c r="K167" s="2" t="s">
        <v>134</v>
      </c>
      <c r="L167" s="2" t="s">
        <v>1094</v>
      </c>
      <c r="M167" s="2" t="s">
        <v>43</v>
      </c>
      <c r="N167" s="2" t="s">
        <v>357</v>
      </c>
      <c r="O167" s="2" t="s">
        <v>1095</v>
      </c>
      <c r="P167" s="2" t="s">
        <v>36</v>
      </c>
      <c r="Q167" s="2" t="s">
        <v>1096</v>
      </c>
      <c r="R167" s="2" t="s">
        <v>1097</v>
      </c>
      <c r="S167" s="2" t="s">
        <v>1098</v>
      </c>
    </row>
    <row r="168" spans="1:19" ht="15" customHeight="1" x14ac:dyDescent="0.25">
      <c r="A168" s="1">
        <v>1007</v>
      </c>
      <c r="B168" s="2" t="s">
        <v>622</v>
      </c>
      <c r="C168" s="12">
        <v>81</v>
      </c>
      <c r="D168" s="16">
        <f t="shared" si="8"/>
        <v>1.1433523939117191E-4</v>
      </c>
      <c r="E168" s="4">
        <v>14229</v>
      </c>
      <c r="F168" s="16">
        <f t="shared" si="9"/>
        <v>2.313825583505541E-3</v>
      </c>
      <c r="G168" s="71">
        <v>225</v>
      </c>
      <c r="H168" s="71">
        <f t="shared" si="10"/>
        <v>455.03733821084398</v>
      </c>
      <c r="I168" s="19">
        <f t="shared" si="11"/>
        <v>230.03733821084398</v>
      </c>
      <c r="J168" s="2" t="s">
        <v>623</v>
      </c>
      <c r="K168" s="2" t="s">
        <v>15</v>
      </c>
      <c r="L168" s="2" t="s">
        <v>624</v>
      </c>
      <c r="M168" s="2" t="s">
        <v>125</v>
      </c>
      <c r="N168" s="2" t="s">
        <v>625</v>
      </c>
      <c r="O168" s="2" t="s">
        <v>626</v>
      </c>
      <c r="P168" s="2" t="s">
        <v>20</v>
      </c>
      <c r="Q168" s="2" t="s">
        <v>627</v>
      </c>
      <c r="R168" s="2" t="s">
        <v>628</v>
      </c>
      <c r="S168" s="2" t="s">
        <v>65</v>
      </c>
    </row>
    <row r="169" spans="1:19" ht="15" customHeight="1" x14ac:dyDescent="0.25">
      <c r="A169" s="1">
        <v>980</v>
      </c>
      <c r="B169" s="2" t="s">
        <v>762</v>
      </c>
      <c r="C169" s="13">
        <v>249</v>
      </c>
      <c r="D169" s="16">
        <f t="shared" si="8"/>
        <v>3.5147499516545439E-4</v>
      </c>
      <c r="E169" s="10">
        <v>0</v>
      </c>
      <c r="F169" s="16">
        <f t="shared" si="9"/>
        <v>0</v>
      </c>
      <c r="G169" s="71">
        <v>0</v>
      </c>
      <c r="H169" s="71">
        <f t="shared" si="10"/>
        <v>65.866414094006146</v>
      </c>
      <c r="I169" s="19">
        <f t="shared" si="11"/>
        <v>65.866414094006146</v>
      </c>
      <c r="J169" s="2" t="s">
        <v>763</v>
      </c>
      <c r="K169" s="2" t="s">
        <v>123</v>
      </c>
      <c r="L169" s="2" t="s">
        <v>764</v>
      </c>
      <c r="M169" s="2" t="s">
        <v>125</v>
      </c>
      <c r="N169" s="2" t="s">
        <v>765</v>
      </c>
      <c r="O169" s="2" t="s">
        <v>766</v>
      </c>
      <c r="P169" s="2" t="s">
        <v>128</v>
      </c>
      <c r="Q169" s="2" t="s">
        <v>767</v>
      </c>
      <c r="R169" s="2" t="s">
        <v>768</v>
      </c>
      <c r="S169" s="2" t="s">
        <v>65</v>
      </c>
    </row>
    <row r="170" spans="1:19" ht="15" customHeight="1" x14ac:dyDescent="0.25">
      <c r="A170" s="1">
        <v>1255</v>
      </c>
      <c r="B170" s="2" t="s">
        <v>1105</v>
      </c>
      <c r="C170" s="12">
        <v>5429</v>
      </c>
      <c r="D170" s="16">
        <f t="shared" si="8"/>
        <v>7.6632841315391644E-3</v>
      </c>
      <c r="E170" s="10">
        <v>33020</v>
      </c>
      <c r="F170" s="16">
        <f t="shared" si="9"/>
        <v>5.3694933422835734E-3</v>
      </c>
      <c r="G170" s="71">
        <v>1451</v>
      </c>
      <c r="H170" s="71">
        <f t="shared" si="10"/>
        <v>2442.3424985943807</v>
      </c>
      <c r="I170" s="19">
        <f t="shared" si="11"/>
        <v>991.34249859438069</v>
      </c>
      <c r="J170" s="2" t="s">
        <v>1106</v>
      </c>
      <c r="K170" s="2" t="s">
        <v>134</v>
      </c>
      <c r="L170" s="2" t="s">
        <v>502</v>
      </c>
      <c r="M170" s="2" t="s">
        <v>43</v>
      </c>
      <c r="N170" s="2" t="s">
        <v>1107</v>
      </c>
      <c r="O170" s="2" t="s">
        <v>1108</v>
      </c>
      <c r="P170" s="2" t="s">
        <v>1109</v>
      </c>
      <c r="Q170" s="2" t="s">
        <v>1110</v>
      </c>
      <c r="R170" s="2" t="s">
        <v>1111</v>
      </c>
      <c r="S170" s="2" t="s">
        <v>1112</v>
      </c>
    </row>
    <row r="171" spans="1:19" ht="15" customHeight="1" x14ac:dyDescent="0.25">
      <c r="A171" s="1">
        <v>1232</v>
      </c>
      <c r="B171" s="2" t="s">
        <v>1056</v>
      </c>
      <c r="C171" s="12">
        <v>291</v>
      </c>
      <c r="D171" s="16">
        <f t="shared" si="8"/>
        <v>4.1075993410902501E-4</v>
      </c>
      <c r="E171" s="10">
        <v>12711</v>
      </c>
      <c r="F171" s="16">
        <f t="shared" si="9"/>
        <v>2.0669784940571321E-3</v>
      </c>
      <c r="G171" s="71">
        <v>225</v>
      </c>
      <c r="H171" s="71">
        <f t="shared" si="10"/>
        <v>464.32818143833788</v>
      </c>
      <c r="I171" s="19">
        <f t="shared" si="11"/>
        <v>239.32818143833788</v>
      </c>
      <c r="J171" s="2" t="s">
        <v>1057</v>
      </c>
      <c r="K171" s="2" t="s">
        <v>15</v>
      </c>
      <c r="L171" s="2" t="s">
        <v>1058</v>
      </c>
      <c r="M171" s="2" t="s">
        <v>43</v>
      </c>
      <c r="N171" s="2" t="s">
        <v>1059</v>
      </c>
      <c r="O171" s="2" t="s">
        <v>1060</v>
      </c>
      <c r="P171" s="2" t="s">
        <v>20</v>
      </c>
      <c r="Q171" s="2" t="s">
        <v>1061</v>
      </c>
      <c r="R171" s="2" t="s">
        <v>1062</v>
      </c>
      <c r="S171" s="2" t="s">
        <v>1063</v>
      </c>
    </row>
    <row r="172" spans="1:19" ht="15" customHeight="1" x14ac:dyDescent="0.25">
      <c r="A172" s="1">
        <v>816</v>
      </c>
      <c r="B172" s="2" t="s">
        <v>900</v>
      </c>
      <c r="C172" s="13">
        <v>130</v>
      </c>
      <c r="D172" s="16">
        <f t="shared" si="8"/>
        <v>1.835010014920043E-4</v>
      </c>
      <c r="E172" s="10">
        <v>0</v>
      </c>
      <c r="F172" s="16">
        <f t="shared" si="9"/>
        <v>0</v>
      </c>
      <c r="G172" s="71">
        <v>0</v>
      </c>
      <c r="H172" s="71">
        <f t="shared" si="10"/>
        <v>34.388087679601604</v>
      </c>
      <c r="I172" s="19">
        <f t="shared" si="11"/>
        <v>34.388087679601604</v>
      </c>
      <c r="J172" s="2" t="s">
        <v>901</v>
      </c>
      <c r="K172" s="2" t="s">
        <v>123</v>
      </c>
      <c r="L172" s="2" t="s">
        <v>902</v>
      </c>
      <c r="M172" s="2" t="s">
        <v>336</v>
      </c>
      <c r="N172" s="2" t="s">
        <v>903</v>
      </c>
      <c r="O172" s="2" t="s">
        <v>904</v>
      </c>
      <c r="P172" s="2" t="s">
        <v>128</v>
      </c>
      <c r="Q172" s="2" t="s">
        <v>905</v>
      </c>
      <c r="R172" s="2" t="s">
        <v>906</v>
      </c>
      <c r="S172" s="2" t="s">
        <v>65</v>
      </c>
    </row>
    <row r="173" spans="1:19" ht="15" customHeight="1" x14ac:dyDescent="0.25">
      <c r="A173" s="1">
        <v>670</v>
      </c>
      <c r="B173" s="2" t="s">
        <v>835</v>
      </c>
      <c r="C173" s="12">
        <v>653</v>
      </c>
      <c r="D173" s="16">
        <f t="shared" si="8"/>
        <v>9.2173964595599082E-4</v>
      </c>
      <c r="E173" s="10">
        <v>7362</v>
      </c>
      <c r="F173" s="16">
        <f t="shared" si="9"/>
        <v>1.197159599815011E-3</v>
      </c>
      <c r="G173" s="71">
        <v>455</v>
      </c>
      <c r="H173" s="71">
        <f t="shared" si="10"/>
        <v>397.08171865748574</v>
      </c>
      <c r="I173" s="19">
        <f t="shared" si="11"/>
        <v>-57.918281342514263</v>
      </c>
      <c r="J173" s="2" t="s">
        <v>836</v>
      </c>
      <c r="K173" s="2" t="s">
        <v>15</v>
      </c>
      <c r="L173" s="2" t="s">
        <v>59</v>
      </c>
      <c r="M173" s="2" t="s">
        <v>17</v>
      </c>
      <c r="N173" s="2" t="s">
        <v>837</v>
      </c>
      <c r="O173" s="2" t="s">
        <v>838</v>
      </c>
      <c r="P173" s="2" t="s">
        <v>20</v>
      </c>
      <c r="Q173" s="2" t="s">
        <v>839</v>
      </c>
      <c r="R173" s="2" t="s">
        <v>840</v>
      </c>
      <c r="S173" s="2" t="s">
        <v>65</v>
      </c>
    </row>
    <row r="174" spans="1:19" ht="15" customHeight="1" x14ac:dyDescent="0.25">
      <c r="A174" s="1">
        <v>754</v>
      </c>
      <c r="B174" s="2" t="s">
        <v>1230</v>
      </c>
      <c r="C174" s="12">
        <v>569</v>
      </c>
      <c r="D174" s="16">
        <f t="shared" si="8"/>
        <v>8.0316976806884958E-4</v>
      </c>
      <c r="E174" s="10">
        <v>10537</v>
      </c>
      <c r="F174" s="16">
        <f t="shared" si="9"/>
        <v>1.7134570365730469E-3</v>
      </c>
      <c r="G174" s="71">
        <v>455</v>
      </c>
      <c r="H174" s="71">
        <f t="shared" si="10"/>
        <v>471.6158631898914</v>
      </c>
      <c r="I174" s="19">
        <f t="shared" si="11"/>
        <v>16.6158631898914</v>
      </c>
      <c r="J174" s="2" t="s">
        <v>1231</v>
      </c>
      <c r="K174" s="2" t="s">
        <v>15</v>
      </c>
      <c r="L174" s="2" t="s">
        <v>509</v>
      </c>
      <c r="M174" s="2" t="s">
        <v>33</v>
      </c>
      <c r="N174" s="2" t="s">
        <v>462</v>
      </c>
      <c r="O174" s="2" t="s">
        <v>1232</v>
      </c>
      <c r="P174" s="2" t="s">
        <v>20</v>
      </c>
      <c r="Q174" s="2" t="s">
        <v>1233</v>
      </c>
      <c r="R174" s="2" t="s">
        <v>1234</v>
      </c>
      <c r="S174" s="2" t="s">
        <v>1235</v>
      </c>
    </row>
    <row r="175" spans="1:19" ht="15" customHeight="1" x14ac:dyDescent="0.25">
      <c r="A175" s="1">
        <v>1154</v>
      </c>
      <c r="B175" s="2" t="s">
        <v>1665</v>
      </c>
      <c r="C175" s="12">
        <v>407</v>
      </c>
      <c r="D175" s="16">
        <f t="shared" si="8"/>
        <v>5.7449928928650579E-4</v>
      </c>
      <c r="E175" s="10">
        <v>5216</v>
      </c>
      <c r="F175" s="16">
        <f t="shared" si="9"/>
        <v>8.4819131657635116E-4</v>
      </c>
      <c r="G175" s="71">
        <v>455</v>
      </c>
      <c r="H175" s="71">
        <f t="shared" si="10"/>
        <v>266.61221953869938</v>
      </c>
      <c r="I175" s="19">
        <f t="shared" si="11"/>
        <v>-188.38778046130062</v>
      </c>
      <c r="J175" s="2" t="s">
        <v>1650</v>
      </c>
      <c r="K175" s="2" t="s">
        <v>843</v>
      </c>
      <c r="L175" s="2" t="s">
        <v>1651</v>
      </c>
      <c r="M175" s="2" t="s">
        <v>33</v>
      </c>
      <c r="N175" s="2" t="s">
        <v>903</v>
      </c>
      <c r="O175" s="2" t="s">
        <v>1652</v>
      </c>
      <c r="P175" s="2" t="s">
        <v>36</v>
      </c>
      <c r="Q175" s="2" t="s">
        <v>1653</v>
      </c>
      <c r="R175" s="2" t="s">
        <v>1654</v>
      </c>
      <c r="S175" s="2" t="s">
        <v>65</v>
      </c>
    </row>
    <row r="176" spans="1:19" ht="15" customHeight="1" x14ac:dyDescent="0.25">
      <c r="A176" s="1">
        <v>729</v>
      </c>
      <c r="B176" s="2" t="s">
        <v>311</v>
      </c>
      <c r="C176" s="13">
        <v>947</v>
      </c>
      <c r="D176" s="16">
        <f t="shared" si="8"/>
        <v>1.3367342185609851E-3</v>
      </c>
      <c r="E176" s="4">
        <v>50568</v>
      </c>
      <c r="F176" s="16">
        <f t="shared" si="9"/>
        <v>8.2230326872379071E-3</v>
      </c>
      <c r="G176" s="71">
        <v>2393</v>
      </c>
      <c r="H176" s="71">
        <f t="shared" si="10"/>
        <v>1791.5003181467123</v>
      </c>
      <c r="I176" s="19">
        <f t="shared" si="11"/>
        <v>-601.49968185328771</v>
      </c>
      <c r="J176" s="2" t="s">
        <v>312</v>
      </c>
      <c r="K176" s="2" t="s">
        <v>307</v>
      </c>
      <c r="L176" s="2" t="s">
        <v>59</v>
      </c>
      <c r="M176" s="2" t="s">
        <v>17</v>
      </c>
      <c r="N176" s="2" t="s">
        <v>313</v>
      </c>
      <c r="O176" s="2" t="s">
        <v>314</v>
      </c>
      <c r="P176" s="2" t="s">
        <v>36</v>
      </c>
      <c r="Q176" s="2" t="s">
        <v>315</v>
      </c>
      <c r="R176" s="2" t="s">
        <v>316</v>
      </c>
      <c r="S176" s="2" t="s">
        <v>65</v>
      </c>
    </row>
    <row r="177" spans="1:19" ht="15" customHeight="1" x14ac:dyDescent="0.25">
      <c r="A177" s="1">
        <v>660</v>
      </c>
      <c r="B177" s="2" t="s">
        <v>1256</v>
      </c>
      <c r="C177" s="12">
        <v>599</v>
      </c>
      <c r="D177" s="16">
        <f t="shared" si="8"/>
        <v>8.4551615302854289E-4</v>
      </c>
      <c r="E177" s="10">
        <v>20146</v>
      </c>
      <c r="F177" s="16">
        <f t="shared" si="9"/>
        <v>3.27600886958343E-3</v>
      </c>
      <c r="G177" s="71">
        <v>455</v>
      </c>
      <c r="H177" s="71">
        <f t="shared" si="10"/>
        <v>772.37378923748372</v>
      </c>
      <c r="I177" s="19">
        <f t="shared" si="11"/>
        <v>317.37378923748372</v>
      </c>
      <c r="J177" s="2" t="s">
        <v>1257</v>
      </c>
      <c r="K177" s="2" t="s">
        <v>134</v>
      </c>
      <c r="L177" s="2" t="s">
        <v>1258</v>
      </c>
      <c r="M177" s="2" t="s">
        <v>17</v>
      </c>
      <c r="N177" s="2" t="s">
        <v>201</v>
      </c>
      <c r="O177" s="2" t="s">
        <v>1259</v>
      </c>
      <c r="P177" s="2" t="s">
        <v>36</v>
      </c>
      <c r="Q177" s="2" t="s">
        <v>1260</v>
      </c>
      <c r="R177" s="2" t="s">
        <v>1261</v>
      </c>
      <c r="S177" s="2" t="s">
        <v>1262</v>
      </c>
    </row>
    <row r="178" spans="1:19" ht="15" customHeight="1" x14ac:dyDescent="0.25">
      <c r="A178" s="1">
        <v>1237</v>
      </c>
      <c r="B178" s="2" t="s">
        <v>1070</v>
      </c>
      <c r="C178" s="12">
        <v>495</v>
      </c>
      <c r="D178" s="16">
        <f t="shared" si="8"/>
        <v>6.9871535183493947E-4</v>
      </c>
      <c r="E178" s="10">
        <v>5840</v>
      </c>
      <c r="F178" s="16">
        <f t="shared" si="9"/>
        <v>9.4966205690296995E-4</v>
      </c>
      <c r="G178" s="71">
        <v>225</v>
      </c>
      <c r="H178" s="71">
        <f t="shared" si="10"/>
        <v>308.90592639748422</v>
      </c>
      <c r="I178" s="19">
        <f t="shared" si="11"/>
        <v>83.905926397484222</v>
      </c>
      <c r="J178" s="2" t="s">
        <v>1071</v>
      </c>
      <c r="K178" s="2" t="s">
        <v>134</v>
      </c>
      <c r="L178" s="2" t="s">
        <v>1072</v>
      </c>
      <c r="M178" s="2" t="s">
        <v>33</v>
      </c>
      <c r="N178" s="2" t="s">
        <v>230</v>
      </c>
      <c r="O178" s="2" t="s">
        <v>1073</v>
      </c>
      <c r="P178" s="2" t="s">
        <v>36</v>
      </c>
      <c r="Q178" s="2" t="s">
        <v>1074</v>
      </c>
      <c r="R178" s="2" t="s">
        <v>1075</v>
      </c>
      <c r="S178" s="2" t="s">
        <v>1076</v>
      </c>
    </row>
    <row r="179" spans="1:19" ht="15" customHeight="1" x14ac:dyDescent="0.25">
      <c r="A179" s="1">
        <v>1019</v>
      </c>
      <c r="B179" s="2" t="s">
        <v>1578</v>
      </c>
      <c r="C179" s="12">
        <v>1911</v>
      </c>
      <c r="D179" s="16">
        <f t="shared" si="8"/>
        <v>2.6974647219324631E-3</v>
      </c>
      <c r="E179" s="10">
        <v>13249</v>
      </c>
      <c r="F179" s="16">
        <f t="shared" si="9"/>
        <v>2.1544644849156589E-3</v>
      </c>
      <c r="G179" s="71">
        <v>691</v>
      </c>
      <c r="H179" s="71">
        <f t="shared" si="10"/>
        <v>909.25153336333801</v>
      </c>
      <c r="I179" s="19">
        <f t="shared" si="11"/>
        <v>218.25153336333801</v>
      </c>
      <c r="J179" s="2" t="s">
        <v>1579</v>
      </c>
      <c r="K179" s="2" t="s">
        <v>134</v>
      </c>
      <c r="L179" s="2" t="s">
        <v>1580</v>
      </c>
      <c r="M179" s="2" t="s">
        <v>336</v>
      </c>
      <c r="N179" s="2" t="s">
        <v>1581</v>
      </c>
      <c r="O179" s="2" t="s">
        <v>1582</v>
      </c>
      <c r="P179" s="2" t="s">
        <v>36</v>
      </c>
      <c r="Q179" s="2" t="s">
        <v>1583</v>
      </c>
      <c r="R179" s="2" t="s">
        <v>581</v>
      </c>
      <c r="S179" s="2" t="s">
        <v>65</v>
      </c>
    </row>
    <row r="180" spans="1:19" ht="15" customHeight="1" x14ac:dyDescent="0.25">
      <c r="A180" s="1">
        <v>849</v>
      </c>
      <c r="B180" s="2" t="s">
        <v>876</v>
      </c>
      <c r="C180" s="12">
        <v>214</v>
      </c>
      <c r="D180" s="16">
        <f t="shared" si="8"/>
        <v>3.0207087937914555E-4</v>
      </c>
      <c r="E180" s="10">
        <v>6236</v>
      </c>
      <c r="F180" s="16">
        <f t="shared" si="9"/>
        <v>1.0140569498025549E-3</v>
      </c>
      <c r="G180" s="71">
        <v>1451</v>
      </c>
      <c r="H180" s="71">
        <f t="shared" si="10"/>
        <v>246.6423551886507</v>
      </c>
      <c r="I180" s="19">
        <f t="shared" si="11"/>
        <v>-1204.3576448113492</v>
      </c>
      <c r="J180" s="2" t="s">
        <v>877</v>
      </c>
      <c r="K180" s="2" t="s">
        <v>15</v>
      </c>
      <c r="L180" s="2" t="s">
        <v>878</v>
      </c>
      <c r="M180" s="2" t="s">
        <v>446</v>
      </c>
      <c r="N180" s="2" t="s">
        <v>453</v>
      </c>
      <c r="O180" s="2" t="s">
        <v>470</v>
      </c>
      <c r="P180" s="2" t="s">
        <v>20</v>
      </c>
      <c r="Q180" s="2" t="s">
        <v>879</v>
      </c>
      <c r="R180" s="2" t="s">
        <v>880</v>
      </c>
      <c r="S180" s="2" t="s">
        <v>881</v>
      </c>
    </row>
    <row r="181" spans="1:19" ht="15" customHeight="1" x14ac:dyDescent="0.25">
      <c r="A181" s="1">
        <v>1239</v>
      </c>
      <c r="B181" s="2" t="s">
        <v>1077</v>
      </c>
      <c r="C181" s="12">
        <v>2387</v>
      </c>
      <c r="D181" s="16">
        <f t="shared" si="8"/>
        <v>3.3693606966262637E-3</v>
      </c>
      <c r="E181" s="10">
        <v>16594</v>
      </c>
      <c r="F181" s="16">
        <f t="shared" si="9"/>
        <v>2.698406193878062E-3</v>
      </c>
      <c r="G181" s="71">
        <v>455</v>
      </c>
      <c r="H181" s="71">
        <f t="shared" si="10"/>
        <v>1137.0995152805106</v>
      </c>
      <c r="I181" s="19">
        <f t="shared" si="11"/>
        <v>682.09951528051056</v>
      </c>
      <c r="J181" s="2" t="s">
        <v>1078</v>
      </c>
      <c r="K181" s="2" t="s">
        <v>134</v>
      </c>
      <c r="L181" s="2" t="s">
        <v>1079</v>
      </c>
      <c r="M181" s="2" t="s">
        <v>43</v>
      </c>
      <c r="N181" s="2" t="s">
        <v>1080</v>
      </c>
      <c r="O181" s="2" t="s">
        <v>1081</v>
      </c>
      <c r="P181" s="2" t="s">
        <v>36</v>
      </c>
      <c r="Q181" s="2" t="s">
        <v>1082</v>
      </c>
      <c r="R181" s="2" t="s">
        <v>1083</v>
      </c>
      <c r="S181" s="2" t="s">
        <v>1084</v>
      </c>
    </row>
    <row r="182" spans="1:19" ht="15" customHeight="1" x14ac:dyDescent="0.25">
      <c r="A182" s="1">
        <v>1240</v>
      </c>
      <c r="B182" s="2" t="s">
        <v>1085</v>
      </c>
      <c r="C182" s="12">
        <v>592</v>
      </c>
      <c r="D182" s="16">
        <f t="shared" si="8"/>
        <v>8.3563532987128105E-4</v>
      </c>
      <c r="E182" s="10">
        <v>11733</v>
      </c>
      <c r="F182" s="16">
        <f t="shared" si="9"/>
        <v>1.9079426221990661E-3</v>
      </c>
      <c r="G182" s="71">
        <v>455</v>
      </c>
      <c r="H182" s="71">
        <f t="shared" si="10"/>
        <v>514.14650821798307</v>
      </c>
      <c r="I182" s="19">
        <f t="shared" si="11"/>
        <v>59.146508217983069</v>
      </c>
      <c r="J182" s="2" t="s">
        <v>1086</v>
      </c>
      <c r="K182" s="2" t="s">
        <v>15</v>
      </c>
      <c r="L182" s="2" t="s">
        <v>1079</v>
      </c>
      <c r="M182" s="2" t="s">
        <v>43</v>
      </c>
      <c r="N182" s="2" t="s">
        <v>1087</v>
      </c>
      <c r="O182" s="2" t="s">
        <v>1088</v>
      </c>
      <c r="P182" s="2" t="s">
        <v>78</v>
      </c>
      <c r="Q182" s="2" t="s">
        <v>1089</v>
      </c>
      <c r="R182" s="2" t="s">
        <v>1090</v>
      </c>
      <c r="S182" s="2" t="s">
        <v>1091</v>
      </c>
    </row>
    <row r="183" spans="1:19" ht="15" customHeight="1" x14ac:dyDescent="0.25">
      <c r="A183" s="1">
        <v>665</v>
      </c>
      <c r="B183" s="2" t="s">
        <v>1263</v>
      </c>
      <c r="C183" s="12">
        <v>483</v>
      </c>
      <c r="D183" s="16">
        <f t="shared" si="8"/>
        <v>6.8177679785106217E-4</v>
      </c>
      <c r="E183" s="10">
        <v>2039</v>
      </c>
      <c r="F183" s="16">
        <f t="shared" si="9"/>
        <v>3.3156865308649924E-4</v>
      </c>
      <c r="G183" s="71">
        <v>455</v>
      </c>
      <c r="H183" s="71">
        <f t="shared" si="10"/>
        <v>189.90093750569898</v>
      </c>
      <c r="I183" s="19">
        <f t="shared" si="11"/>
        <v>-265.09906249430105</v>
      </c>
      <c r="J183" s="2" t="s">
        <v>1264</v>
      </c>
      <c r="K183" s="2" t="s">
        <v>31</v>
      </c>
      <c r="L183" s="2" t="s">
        <v>59</v>
      </c>
      <c r="M183" s="2" t="s">
        <v>17</v>
      </c>
      <c r="N183" s="2" t="s">
        <v>1162</v>
      </c>
      <c r="O183" s="2" t="s">
        <v>1265</v>
      </c>
      <c r="P183" s="2" t="s">
        <v>36</v>
      </c>
      <c r="Q183" s="2" t="s">
        <v>1266</v>
      </c>
      <c r="R183" s="2" t="s">
        <v>1267</v>
      </c>
      <c r="S183" s="2" t="s">
        <v>1268</v>
      </c>
    </row>
    <row r="184" spans="1:19" ht="15" customHeight="1" x14ac:dyDescent="0.25">
      <c r="A184" s="1">
        <v>726</v>
      </c>
      <c r="B184" s="2" t="s">
        <v>855</v>
      </c>
      <c r="C184" s="14">
        <v>458</v>
      </c>
      <c r="D184" s="16">
        <f t="shared" si="8"/>
        <v>6.4648814371798442E-4</v>
      </c>
      <c r="E184" s="10">
        <v>7421</v>
      </c>
      <c r="F184" s="16">
        <f t="shared" si="9"/>
        <v>1.2067537884035856E-3</v>
      </c>
      <c r="G184" s="71">
        <v>455</v>
      </c>
      <c r="H184" s="71">
        <f t="shared" si="10"/>
        <v>347.29753807958218</v>
      </c>
      <c r="I184" s="19">
        <f t="shared" si="11"/>
        <v>-107.70246192041782</v>
      </c>
      <c r="J184" s="2" t="s">
        <v>856</v>
      </c>
      <c r="K184" s="2" t="s">
        <v>15</v>
      </c>
      <c r="L184" s="2" t="s">
        <v>59</v>
      </c>
      <c r="M184" s="2" t="s">
        <v>17</v>
      </c>
      <c r="N184" s="2" t="s">
        <v>857</v>
      </c>
      <c r="O184" s="2" t="s">
        <v>858</v>
      </c>
      <c r="P184" s="2" t="s">
        <v>20</v>
      </c>
      <c r="Q184" s="2" t="s">
        <v>859</v>
      </c>
      <c r="R184" s="2" t="s">
        <v>860</v>
      </c>
      <c r="S184" s="2" t="s">
        <v>65</v>
      </c>
    </row>
    <row r="185" spans="1:19" ht="15" customHeight="1" x14ac:dyDescent="0.25">
      <c r="A185" s="1">
        <v>724</v>
      </c>
      <c r="B185" s="2" t="s">
        <v>861</v>
      </c>
      <c r="C185" s="13">
        <v>539</v>
      </c>
      <c r="D185" s="16">
        <f t="shared" si="8"/>
        <v>7.6082338310915626E-4</v>
      </c>
      <c r="E185" s="10">
        <v>5666</v>
      </c>
      <c r="F185" s="16">
        <f t="shared" si="9"/>
        <v>9.2136733123497042E-4</v>
      </c>
      <c r="G185" s="71">
        <v>455</v>
      </c>
      <c r="H185" s="71">
        <f t="shared" si="10"/>
        <v>315.24253986808935</v>
      </c>
      <c r="I185" s="19">
        <f t="shared" si="11"/>
        <v>-139.75746013191065</v>
      </c>
      <c r="J185" s="2" t="s">
        <v>862</v>
      </c>
      <c r="K185" s="2" t="s">
        <v>15</v>
      </c>
      <c r="L185" s="2" t="s">
        <v>59</v>
      </c>
      <c r="M185" s="2" t="s">
        <v>17</v>
      </c>
      <c r="N185" s="2" t="s">
        <v>863</v>
      </c>
      <c r="O185" s="2" t="s">
        <v>864</v>
      </c>
      <c r="P185" s="2" t="s">
        <v>20</v>
      </c>
      <c r="Q185" s="2" t="s">
        <v>865</v>
      </c>
      <c r="R185" s="2" t="s">
        <v>866</v>
      </c>
      <c r="S185" s="2" t="s">
        <v>65</v>
      </c>
    </row>
    <row r="186" spans="1:19" ht="15" customHeight="1" x14ac:dyDescent="0.25">
      <c r="A186" s="1">
        <v>824</v>
      </c>
      <c r="B186" s="2" t="s">
        <v>702</v>
      </c>
      <c r="C186" s="12">
        <v>199</v>
      </c>
      <c r="D186" s="16">
        <f t="shared" si="8"/>
        <v>2.8089768689929889E-4</v>
      </c>
      <c r="E186" s="4">
        <v>4371</v>
      </c>
      <c r="F186" s="16">
        <f t="shared" si="9"/>
        <v>7.1078302238405499E-4</v>
      </c>
      <c r="G186" s="71">
        <v>0</v>
      </c>
      <c r="H186" s="71">
        <f t="shared" si="10"/>
        <v>185.8409649197005</v>
      </c>
      <c r="I186" s="19">
        <f t="shared" si="11"/>
        <v>185.8409649197005</v>
      </c>
      <c r="J186" s="2" t="s">
        <v>703</v>
      </c>
      <c r="K186" s="2" t="s">
        <v>123</v>
      </c>
      <c r="L186" s="2" t="s">
        <v>704</v>
      </c>
      <c r="M186" s="2" t="s">
        <v>336</v>
      </c>
      <c r="N186" s="2" t="s">
        <v>705</v>
      </c>
      <c r="O186" s="2" t="s">
        <v>706</v>
      </c>
      <c r="P186" s="2" t="s">
        <v>128</v>
      </c>
      <c r="Q186" s="2" t="s">
        <v>707</v>
      </c>
      <c r="R186" s="2" t="s">
        <v>708</v>
      </c>
      <c r="S186" s="2" t="s">
        <v>709</v>
      </c>
    </row>
    <row r="187" spans="1:19" ht="15" customHeight="1" x14ac:dyDescent="0.25">
      <c r="A187" s="1">
        <v>1128</v>
      </c>
      <c r="B187" s="2" t="s">
        <v>867</v>
      </c>
      <c r="C187" s="13">
        <v>252</v>
      </c>
      <c r="D187" s="16">
        <f t="shared" si="8"/>
        <v>3.5570963366142374E-4</v>
      </c>
      <c r="E187" s="10">
        <v>8074</v>
      </c>
      <c r="F187" s="16">
        <f t="shared" si="9"/>
        <v>1.3129403163415375E-3</v>
      </c>
      <c r="G187" s="71">
        <v>225</v>
      </c>
      <c r="H187" s="71">
        <f t="shared" si="10"/>
        <v>312.70500063055493</v>
      </c>
      <c r="I187" s="19">
        <f t="shared" si="11"/>
        <v>87.705000630554935</v>
      </c>
      <c r="J187" s="2" t="s">
        <v>868</v>
      </c>
      <c r="K187" s="2" t="s">
        <v>15</v>
      </c>
      <c r="L187" s="2" t="s">
        <v>844</v>
      </c>
      <c r="M187" s="2" t="s">
        <v>33</v>
      </c>
      <c r="N187" s="2" t="s">
        <v>1559</v>
      </c>
      <c r="O187" s="2" t="s">
        <v>1667</v>
      </c>
      <c r="P187" s="2" t="s">
        <v>20</v>
      </c>
      <c r="Q187" s="2" t="s">
        <v>869</v>
      </c>
      <c r="R187" s="2" t="s">
        <v>870</v>
      </c>
      <c r="S187" s="2" t="s">
        <v>65</v>
      </c>
    </row>
    <row r="188" spans="1:19" ht="15" customHeight="1" x14ac:dyDescent="0.25">
      <c r="A188" s="1">
        <v>970</v>
      </c>
      <c r="B188" s="2" t="s">
        <v>710</v>
      </c>
      <c r="C188" s="12">
        <v>218</v>
      </c>
      <c r="D188" s="16">
        <f t="shared" si="8"/>
        <v>3.0771706404043799E-4</v>
      </c>
      <c r="E188" s="4">
        <v>7269</v>
      </c>
      <c r="F188" s="16">
        <f t="shared" si="9"/>
        <v>1.182036556785563E-3</v>
      </c>
      <c r="G188" s="71">
        <v>225</v>
      </c>
      <c r="H188" s="71">
        <f t="shared" si="10"/>
        <v>279.17982854279256</v>
      </c>
      <c r="I188" s="19">
        <f t="shared" si="11"/>
        <v>54.179828542792563</v>
      </c>
      <c r="J188" s="2" t="s">
        <v>711</v>
      </c>
      <c r="K188" s="2" t="s">
        <v>15</v>
      </c>
      <c r="L188" s="2" t="s">
        <v>712</v>
      </c>
      <c r="M188" s="2" t="s">
        <v>125</v>
      </c>
      <c r="N188" s="2" t="s">
        <v>713</v>
      </c>
      <c r="O188" s="2" t="s">
        <v>714</v>
      </c>
      <c r="P188" s="2" t="s">
        <v>20</v>
      </c>
      <c r="Q188" s="2" t="s">
        <v>715</v>
      </c>
      <c r="R188" s="2" t="s">
        <v>716</v>
      </c>
      <c r="S188" s="2" t="s">
        <v>717</v>
      </c>
    </row>
    <row r="189" spans="1:19" ht="15" customHeight="1" x14ac:dyDescent="0.25">
      <c r="A189" s="1">
        <v>880</v>
      </c>
      <c r="B189" s="2" t="s">
        <v>1416</v>
      </c>
      <c r="C189" s="12">
        <v>305</v>
      </c>
      <c r="D189" s="16">
        <f t="shared" si="8"/>
        <v>4.3052158042354853E-4</v>
      </c>
      <c r="E189" s="10">
        <v>14253</v>
      </c>
      <c r="F189" s="16">
        <f t="shared" si="9"/>
        <v>2.3177283042873338E-3</v>
      </c>
      <c r="G189" s="71">
        <v>225</v>
      </c>
      <c r="H189" s="71">
        <f t="shared" si="10"/>
        <v>515.02202839481936</v>
      </c>
      <c r="I189" s="19">
        <f t="shared" si="11"/>
        <v>290.02202839481936</v>
      </c>
      <c r="J189" s="2" t="s">
        <v>1417</v>
      </c>
      <c r="K189" s="2" t="s">
        <v>134</v>
      </c>
      <c r="L189" s="2" t="s">
        <v>903</v>
      </c>
      <c r="M189" s="2" t="s">
        <v>446</v>
      </c>
      <c r="N189" s="2" t="s">
        <v>1418</v>
      </c>
      <c r="O189" s="2" t="s">
        <v>1419</v>
      </c>
      <c r="P189" s="2" t="s">
        <v>36</v>
      </c>
      <c r="Q189" s="2" t="s">
        <v>1420</v>
      </c>
      <c r="R189" s="2" t="s">
        <v>1421</v>
      </c>
      <c r="S189" s="2" t="s">
        <v>1422</v>
      </c>
    </row>
    <row r="190" spans="1:19" ht="15" customHeight="1" x14ac:dyDescent="0.25">
      <c r="A190" s="1">
        <v>1229</v>
      </c>
      <c r="B190" s="2" t="s">
        <v>1049</v>
      </c>
      <c r="C190" s="12">
        <v>414</v>
      </c>
      <c r="D190" s="16">
        <f t="shared" si="8"/>
        <v>5.8438011244376753E-4</v>
      </c>
      <c r="E190" s="10">
        <v>17575</v>
      </c>
      <c r="F190" s="16">
        <f t="shared" si="9"/>
        <v>2.8579299058338519E-3</v>
      </c>
      <c r="G190" s="71">
        <v>455</v>
      </c>
      <c r="H190" s="71">
        <f t="shared" si="10"/>
        <v>645.08889742522592</v>
      </c>
      <c r="I190" s="19">
        <f t="shared" si="11"/>
        <v>190.08889742522592</v>
      </c>
      <c r="J190" s="2" t="s">
        <v>1050</v>
      </c>
      <c r="K190" s="2" t="s">
        <v>134</v>
      </c>
      <c r="L190" s="2" t="s">
        <v>1051</v>
      </c>
      <c r="M190" s="2" t="s">
        <v>43</v>
      </c>
      <c r="N190" s="2" t="s">
        <v>1052</v>
      </c>
      <c r="O190" s="2" t="s">
        <v>1053</v>
      </c>
      <c r="P190" s="2" t="s">
        <v>36</v>
      </c>
      <c r="Q190" s="2" t="s">
        <v>1054</v>
      </c>
      <c r="R190" s="2" t="s">
        <v>1055</v>
      </c>
      <c r="S190" s="2" t="s">
        <v>65</v>
      </c>
    </row>
    <row r="191" spans="1:19" ht="15" customHeight="1" x14ac:dyDescent="0.25">
      <c r="A191" s="1">
        <v>766</v>
      </c>
      <c r="B191" s="2" t="s">
        <v>1236</v>
      </c>
      <c r="C191" s="12">
        <v>1223</v>
      </c>
      <c r="D191" s="16">
        <f t="shared" si="8"/>
        <v>1.7263209601901634E-3</v>
      </c>
      <c r="E191" s="10">
        <v>15352</v>
      </c>
      <c r="F191" s="16">
        <f t="shared" si="9"/>
        <v>2.4964403934202729E-3</v>
      </c>
      <c r="G191" s="71">
        <v>691</v>
      </c>
      <c r="H191" s="71">
        <f t="shared" si="10"/>
        <v>791.3454776665958</v>
      </c>
      <c r="I191" s="19">
        <f t="shared" si="11"/>
        <v>100.3454776665958</v>
      </c>
      <c r="J191" s="2" t="s">
        <v>1237</v>
      </c>
      <c r="K191" s="2" t="s">
        <v>134</v>
      </c>
      <c r="L191" s="2" t="s">
        <v>1238</v>
      </c>
      <c r="M191" s="2" t="s">
        <v>17</v>
      </c>
      <c r="N191" s="2" t="s">
        <v>1239</v>
      </c>
      <c r="O191" s="2" t="s">
        <v>683</v>
      </c>
      <c r="P191" s="2" t="s">
        <v>36</v>
      </c>
      <c r="Q191" s="2" t="s">
        <v>1240</v>
      </c>
      <c r="R191" s="2" t="s">
        <v>1241</v>
      </c>
      <c r="S191" s="2" t="s">
        <v>1242</v>
      </c>
    </row>
    <row r="192" spans="1:19" ht="15" customHeight="1" x14ac:dyDescent="0.25">
      <c r="A192" s="1">
        <v>672</v>
      </c>
      <c r="B192" s="2" t="s">
        <v>934</v>
      </c>
      <c r="C192" s="12">
        <v>775</v>
      </c>
      <c r="D192" s="16">
        <f t="shared" si="8"/>
        <v>1.0939482781254103E-3</v>
      </c>
      <c r="E192" s="10">
        <v>6513</v>
      </c>
      <c r="F192" s="16">
        <f t="shared" si="9"/>
        <v>1.0591008521590828E-3</v>
      </c>
      <c r="G192" s="71">
        <v>691</v>
      </c>
      <c r="H192" s="71">
        <f t="shared" si="10"/>
        <v>403.48140701531401</v>
      </c>
      <c r="I192" s="19">
        <f t="shared" si="11"/>
        <v>-287.51859298468599</v>
      </c>
      <c r="J192" s="2" t="s">
        <v>935</v>
      </c>
      <c r="K192" s="2" t="s">
        <v>15</v>
      </c>
      <c r="L192" s="2" t="s">
        <v>59</v>
      </c>
      <c r="M192" s="2" t="s">
        <v>17</v>
      </c>
      <c r="N192" s="2" t="s">
        <v>258</v>
      </c>
      <c r="O192" s="2" t="s">
        <v>936</v>
      </c>
      <c r="P192" s="2" t="s">
        <v>118</v>
      </c>
      <c r="Q192" s="2" t="s">
        <v>937</v>
      </c>
      <c r="R192" s="2" t="s">
        <v>938</v>
      </c>
      <c r="S192" s="2" t="s">
        <v>65</v>
      </c>
    </row>
    <row r="193" spans="1:20" ht="15" customHeight="1" x14ac:dyDescent="0.25">
      <c r="A193" s="1">
        <v>1218</v>
      </c>
      <c r="B193" s="2" t="s">
        <v>1036</v>
      </c>
      <c r="C193" s="12">
        <v>450</v>
      </c>
      <c r="D193" s="16">
        <f t="shared" si="8"/>
        <v>6.3519577439539944E-4</v>
      </c>
      <c r="E193" s="10">
        <v>3942</v>
      </c>
      <c r="F193" s="16">
        <f t="shared" si="9"/>
        <v>6.4102188840950468E-4</v>
      </c>
      <c r="G193" s="71">
        <v>455</v>
      </c>
      <c r="H193" s="71">
        <f t="shared" si="10"/>
        <v>239.16319000963904</v>
      </c>
      <c r="I193" s="19">
        <f t="shared" si="11"/>
        <v>-215.83680999036096</v>
      </c>
      <c r="J193" s="2" t="s">
        <v>1037</v>
      </c>
      <c r="K193" s="2" t="s">
        <v>31</v>
      </c>
      <c r="L193" s="2" t="s">
        <v>639</v>
      </c>
      <c r="M193" s="2" t="s">
        <v>43</v>
      </c>
      <c r="N193" s="2" t="s">
        <v>1038</v>
      </c>
      <c r="O193" s="2" t="s">
        <v>1039</v>
      </c>
      <c r="P193" s="2" t="s">
        <v>36</v>
      </c>
      <c r="Q193" s="2" t="s">
        <v>1040</v>
      </c>
      <c r="R193" s="2" t="s">
        <v>1041</v>
      </c>
      <c r="S193" s="2" t="s">
        <v>65</v>
      </c>
    </row>
    <row r="194" spans="1:20" ht="15" customHeight="1" x14ac:dyDescent="0.25">
      <c r="A194" s="1">
        <v>1247</v>
      </c>
      <c r="B194" s="2" t="s">
        <v>907</v>
      </c>
      <c r="C194" s="12">
        <v>400</v>
      </c>
      <c r="D194" s="16">
        <f t="shared" ref="D194:D246" si="12">C194/$C$247</f>
        <v>5.6461846612924395E-4</v>
      </c>
      <c r="E194" s="10">
        <v>0</v>
      </c>
      <c r="F194" s="16">
        <f t="shared" ref="F194:F246" si="13">E194/$E$247</f>
        <v>0</v>
      </c>
      <c r="G194" s="71">
        <v>455</v>
      </c>
      <c r="H194" s="71">
        <f t="shared" ref="H194:H246" si="14">((D194*$D$251)+(F194*$F$251))*$C$249</f>
        <v>105.80950055262032</v>
      </c>
      <c r="I194" s="19">
        <f t="shared" ref="I194:I246" si="15">H194-G194</f>
        <v>-349.19049944737969</v>
      </c>
      <c r="J194" s="2" t="s">
        <v>908</v>
      </c>
      <c r="K194" s="2" t="s">
        <v>15</v>
      </c>
      <c r="L194" s="2" t="s">
        <v>909</v>
      </c>
      <c r="M194" s="2" t="s">
        <v>43</v>
      </c>
      <c r="N194" s="2" t="s">
        <v>910</v>
      </c>
      <c r="O194" s="2" t="s">
        <v>911</v>
      </c>
      <c r="P194" s="2" t="s">
        <v>20</v>
      </c>
      <c r="Q194" s="2" t="s">
        <v>912</v>
      </c>
      <c r="R194" s="2" t="s">
        <v>913</v>
      </c>
      <c r="S194" s="2" t="s">
        <v>65</v>
      </c>
    </row>
    <row r="195" spans="1:20" ht="15" customHeight="1" x14ac:dyDescent="0.25">
      <c r="A195" s="1">
        <v>1248</v>
      </c>
      <c r="B195" s="2" t="s">
        <v>1099</v>
      </c>
      <c r="C195" s="12">
        <v>3816</v>
      </c>
      <c r="D195" s="16">
        <f t="shared" si="12"/>
        <v>5.3864601668729877E-3</v>
      </c>
      <c r="E195" s="10">
        <v>28772</v>
      </c>
      <c r="F195" s="16">
        <f t="shared" si="13"/>
        <v>4.6787117639062068E-3</v>
      </c>
      <c r="G195" s="71">
        <v>455</v>
      </c>
      <c r="H195" s="71">
        <f t="shared" si="14"/>
        <v>1886.213219828021</v>
      </c>
      <c r="I195" s="19">
        <f t="shared" si="15"/>
        <v>1431.213219828021</v>
      </c>
      <c r="J195" s="2" t="s">
        <v>1100</v>
      </c>
      <c r="K195" s="2" t="s">
        <v>134</v>
      </c>
      <c r="L195" s="2" t="s">
        <v>909</v>
      </c>
      <c r="M195" s="2" t="s">
        <v>43</v>
      </c>
      <c r="N195" s="2" t="s">
        <v>1101</v>
      </c>
      <c r="O195" s="2" t="s">
        <v>1102</v>
      </c>
      <c r="P195" s="2" t="s">
        <v>36</v>
      </c>
      <c r="Q195" s="2" t="s">
        <v>1103</v>
      </c>
      <c r="R195" s="2" t="s">
        <v>1104</v>
      </c>
      <c r="S195" s="2" t="s">
        <v>65</v>
      </c>
    </row>
    <row r="196" spans="1:20" ht="15" customHeight="1" x14ac:dyDescent="0.25">
      <c r="A196" s="1">
        <v>794</v>
      </c>
      <c r="B196" s="2" t="s">
        <v>1276</v>
      </c>
      <c r="C196" s="12">
        <v>3005</v>
      </c>
      <c r="D196" s="16">
        <f t="shared" si="12"/>
        <v>4.2416962267959454E-3</v>
      </c>
      <c r="E196" s="10">
        <v>34490</v>
      </c>
      <c r="F196" s="16">
        <f t="shared" si="13"/>
        <v>5.6085349901683961E-3</v>
      </c>
      <c r="G196" s="71">
        <v>1451</v>
      </c>
      <c r="H196" s="71">
        <f t="shared" si="14"/>
        <v>1845.9333300591177</v>
      </c>
      <c r="I196" s="19">
        <f t="shared" si="15"/>
        <v>394.93333005911768</v>
      </c>
      <c r="J196" s="2" t="s">
        <v>1277</v>
      </c>
      <c r="K196" s="2" t="s">
        <v>134</v>
      </c>
      <c r="L196" s="2" t="s">
        <v>1278</v>
      </c>
      <c r="M196" s="2" t="s">
        <v>336</v>
      </c>
      <c r="N196" s="2" t="s">
        <v>264</v>
      </c>
      <c r="O196" s="2" t="s">
        <v>1279</v>
      </c>
      <c r="P196" s="2" t="s">
        <v>36</v>
      </c>
      <c r="Q196" s="2" t="s">
        <v>1280</v>
      </c>
      <c r="R196" s="2" t="s">
        <v>1281</v>
      </c>
      <c r="S196" s="2" t="s">
        <v>1282</v>
      </c>
    </row>
    <row r="197" spans="1:20" ht="15" customHeight="1" x14ac:dyDescent="0.25">
      <c r="A197" s="1">
        <v>732</v>
      </c>
      <c r="B197" s="2" t="s">
        <v>914</v>
      </c>
      <c r="C197" s="13">
        <v>476</v>
      </c>
      <c r="D197" s="16">
        <f t="shared" si="12"/>
        <v>6.7189597469380032E-4</v>
      </c>
      <c r="E197" s="10">
        <v>5657</v>
      </c>
      <c r="F197" s="16">
        <f t="shared" si="13"/>
        <v>9.1990381094179811E-4</v>
      </c>
      <c r="G197" s="71">
        <v>455</v>
      </c>
      <c r="H197" s="71">
        <f t="shared" si="14"/>
        <v>298.3032798281111</v>
      </c>
      <c r="I197" s="19">
        <f t="shared" si="15"/>
        <v>-156.6967201718889</v>
      </c>
      <c r="J197" s="2" t="s">
        <v>915</v>
      </c>
      <c r="K197" s="2" t="s">
        <v>15</v>
      </c>
      <c r="L197" s="2" t="s">
        <v>59</v>
      </c>
      <c r="M197" s="2" t="s">
        <v>17</v>
      </c>
      <c r="N197" s="2" t="s">
        <v>916</v>
      </c>
      <c r="O197" s="2" t="s">
        <v>917</v>
      </c>
      <c r="P197" s="2" t="s">
        <v>20</v>
      </c>
      <c r="Q197" s="2" t="s">
        <v>918</v>
      </c>
      <c r="R197" s="2" t="s">
        <v>919</v>
      </c>
      <c r="S197" s="2" t="s">
        <v>65</v>
      </c>
    </row>
    <row r="198" spans="1:20" ht="15" customHeight="1" x14ac:dyDescent="0.25">
      <c r="A198" s="1">
        <v>867</v>
      </c>
      <c r="B198" s="2" t="s">
        <v>1383</v>
      </c>
      <c r="C198" s="12">
        <v>1745</v>
      </c>
      <c r="D198" s="16">
        <f t="shared" si="12"/>
        <v>2.4631480584888267E-3</v>
      </c>
      <c r="E198" s="10">
        <v>26793</v>
      </c>
      <c r="F198" s="16">
        <f t="shared" si="13"/>
        <v>4.3568999127741904E-3</v>
      </c>
      <c r="G198" s="71">
        <v>1451</v>
      </c>
      <c r="H198" s="71">
        <f t="shared" si="14"/>
        <v>1278.0769898146893</v>
      </c>
      <c r="I198" s="19">
        <f t="shared" si="15"/>
        <v>-172.92301018531066</v>
      </c>
      <c r="J198" s="2" t="s">
        <v>1384</v>
      </c>
      <c r="K198" s="2" t="s">
        <v>134</v>
      </c>
      <c r="L198" s="2" t="s">
        <v>1385</v>
      </c>
      <c r="M198" s="2" t="s">
        <v>17</v>
      </c>
      <c r="N198" s="2" t="s">
        <v>1386</v>
      </c>
      <c r="O198" s="2" t="s">
        <v>1387</v>
      </c>
      <c r="P198" s="2" t="s">
        <v>36</v>
      </c>
      <c r="Q198" s="2" t="s">
        <v>1388</v>
      </c>
      <c r="R198" s="2" t="s">
        <v>1389</v>
      </c>
      <c r="S198" s="2" t="s">
        <v>1390</v>
      </c>
    </row>
    <row r="199" spans="1:20" ht="15" customHeight="1" x14ac:dyDescent="0.25">
      <c r="A199" s="1">
        <v>771</v>
      </c>
      <c r="B199" s="2" t="s">
        <v>1243</v>
      </c>
      <c r="C199" s="13">
        <v>380</v>
      </c>
      <c r="D199" s="16">
        <f t="shared" si="12"/>
        <v>5.3638754282278177E-4</v>
      </c>
      <c r="E199" s="10">
        <v>6522</v>
      </c>
      <c r="F199" s="16">
        <f t="shared" si="13"/>
        <v>1.0605643724522552E-3</v>
      </c>
      <c r="G199" s="71">
        <v>455</v>
      </c>
      <c r="H199" s="71">
        <f t="shared" si="14"/>
        <v>299.26878892254189</v>
      </c>
      <c r="I199" s="19">
        <f t="shared" si="15"/>
        <v>-155.73121107745811</v>
      </c>
      <c r="J199" s="2" t="s">
        <v>1244</v>
      </c>
      <c r="K199" s="2" t="s">
        <v>15</v>
      </c>
      <c r="L199" s="2" t="s">
        <v>1245</v>
      </c>
      <c r="M199" s="2" t="s">
        <v>17</v>
      </c>
      <c r="N199" s="2" t="s">
        <v>201</v>
      </c>
      <c r="O199" s="2" t="s">
        <v>1246</v>
      </c>
      <c r="P199" s="2" t="s">
        <v>253</v>
      </c>
      <c r="Q199" s="2" t="s">
        <v>1247</v>
      </c>
      <c r="R199" s="2" t="s">
        <v>1248</v>
      </c>
      <c r="S199" s="2" t="s">
        <v>65</v>
      </c>
    </row>
    <row r="200" spans="1:20" ht="15" customHeight="1" x14ac:dyDescent="0.25">
      <c r="A200" s="1">
        <v>770</v>
      </c>
      <c r="B200" s="2" t="s">
        <v>1249</v>
      </c>
      <c r="C200" s="12">
        <v>1508</v>
      </c>
      <c r="D200" s="16">
        <f t="shared" si="12"/>
        <v>2.1286116173072499E-3</v>
      </c>
      <c r="E200" s="10">
        <v>19848</v>
      </c>
      <c r="F200" s="16">
        <f t="shared" si="13"/>
        <v>3.2275500865428333E-3</v>
      </c>
      <c r="G200" s="71">
        <v>455</v>
      </c>
      <c r="H200" s="71">
        <f t="shared" si="14"/>
        <v>1003.7447033015056</v>
      </c>
      <c r="I200" s="19">
        <f t="shared" si="15"/>
        <v>548.74470330150564</v>
      </c>
      <c r="J200" s="2" t="s">
        <v>1250</v>
      </c>
      <c r="K200" s="2" t="s">
        <v>134</v>
      </c>
      <c r="L200" s="2" t="s">
        <v>1245</v>
      </c>
      <c r="M200" s="2" t="s">
        <v>17</v>
      </c>
      <c r="N200" s="2" t="s">
        <v>1251</v>
      </c>
      <c r="O200" s="2" t="s">
        <v>1252</v>
      </c>
      <c r="P200" s="2" t="s">
        <v>36</v>
      </c>
      <c r="Q200" s="2" t="s">
        <v>1253</v>
      </c>
      <c r="R200" s="2" t="s">
        <v>1254</v>
      </c>
      <c r="S200" s="2" t="s">
        <v>1255</v>
      </c>
    </row>
    <row r="201" spans="1:20" ht="15" customHeight="1" x14ac:dyDescent="0.25">
      <c r="A201" s="1">
        <v>827</v>
      </c>
      <c r="B201" s="2" t="s">
        <v>871</v>
      </c>
      <c r="C201" s="13">
        <v>150</v>
      </c>
      <c r="D201" s="16">
        <f t="shared" si="12"/>
        <v>2.1173192479846651E-4</v>
      </c>
      <c r="E201" s="10">
        <v>0</v>
      </c>
      <c r="F201" s="16">
        <f t="shared" si="13"/>
        <v>0</v>
      </c>
      <c r="G201" s="71">
        <v>0</v>
      </c>
      <c r="H201" s="71">
        <f t="shared" si="14"/>
        <v>39.678562707232622</v>
      </c>
      <c r="I201" s="19">
        <f t="shared" si="15"/>
        <v>39.678562707232622</v>
      </c>
      <c r="J201" s="2" t="s">
        <v>872</v>
      </c>
      <c r="K201" s="2" t="s">
        <v>123</v>
      </c>
      <c r="L201" s="2" t="s">
        <v>873</v>
      </c>
      <c r="M201" s="2" t="s">
        <v>336</v>
      </c>
      <c r="N201" s="2" t="s">
        <v>874</v>
      </c>
      <c r="O201" s="2" t="s">
        <v>875</v>
      </c>
      <c r="P201" s="2" t="s">
        <v>128</v>
      </c>
      <c r="Q201" s="2" t="s">
        <v>1583</v>
      </c>
      <c r="R201" s="2" t="s">
        <v>581</v>
      </c>
      <c r="S201" s="2" t="s">
        <v>65</v>
      </c>
    </row>
    <row r="202" spans="1:20" ht="15" customHeight="1" x14ac:dyDescent="0.25">
      <c r="A202" s="1">
        <v>779</v>
      </c>
      <c r="B202" s="2" t="s">
        <v>286</v>
      </c>
      <c r="C202" s="12">
        <v>636</v>
      </c>
      <c r="D202" s="16">
        <f t="shared" si="12"/>
        <v>8.9774336114549795E-4</v>
      </c>
      <c r="E202" s="4">
        <v>7674</v>
      </c>
      <c r="F202" s="16">
        <f t="shared" si="13"/>
        <v>1.2478949699783204E-3</v>
      </c>
      <c r="G202" s="71">
        <v>455</v>
      </c>
      <c r="H202" s="71">
        <f t="shared" si="14"/>
        <v>402.09262325260357</v>
      </c>
      <c r="I202" s="19">
        <f t="shared" si="15"/>
        <v>-52.907376747396427</v>
      </c>
      <c r="J202" s="2" t="s">
        <v>287</v>
      </c>
      <c r="K202" s="2" t="s">
        <v>15</v>
      </c>
      <c r="L202" s="2" t="s">
        <v>59</v>
      </c>
      <c r="M202" s="2" t="s">
        <v>17</v>
      </c>
      <c r="N202" s="2" t="s">
        <v>288</v>
      </c>
      <c r="O202" s="2" t="s">
        <v>289</v>
      </c>
      <c r="P202" s="2" t="s">
        <v>290</v>
      </c>
      <c r="Q202" s="2" t="s">
        <v>291</v>
      </c>
      <c r="R202" s="2" t="s">
        <v>292</v>
      </c>
      <c r="S202" s="2" t="s">
        <v>65</v>
      </c>
    </row>
    <row r="203" spans="1:20" ht="15" customHeight="1" x14ac:dyDescent="0.25">
      <c r="A203" s="1">
        <v>820</v>
      </c>
      <c r="B203" s="2" t="s">
        <v>1299</v>
      </c>
      <c r="C203" s="12">
        <v>2804</v>
      </c>
      <c r="D203" s="16">
        <f t="shared" si="12"/>
        <v>3.9579754475660006E-3</v>
      </c>
      <c r="E203" s="10">
        <v>30021</v>
      </c>
      <c r="F203" s="16">
        <f t="shared" si="13"/>
        <v>4.8818158579253526E-3</v>
      </c>
      <c r="G203" s="71">
        <v>691</v>
      </c>
      <c r="H203" s="71">
        <f t="shared" si="14"/>
        <v>1656.5768906490798</v>
      </c>
      <c r="I203" s="19">
        <f t="shared" si="15"/>
        <v>965.57689064907981</v>
      </c>
      <c r="J203" s="2" t="s">
        <v>1300</v>
      </c>
      <c r="K203" s="2" t="s">
        <v>134</v>
      </c>
      <c r="L203" s="2" t="s">
        <v>1301</v>
      </c>
      <c r="M203" s="2" t="s">
        <v>336</v>
      </c>
      <c r="N203" s="2" t="s">
        <v>602</v>
      </c>
      <c r="O203" s="2" t="s">
        <v>714</v>
      </c>
      <c r="P203" s="2" t="s">
        <v>36</v>
      </c>
      <c r="Q203" s="2" t="s">
        <v>1302</v>
      </c>
      <c r="R203" s="2" t="s">
        <v>1303</v>
      </c>
      <c r="S203" s="2" t="s">
        <v>1304</v>
      </c>
    </row>
    <row r="204" spans="1:20" ht="15" customHeight="1" x14ac:dyDescent="0.25">
      <c r="A204" s="1">
        <v>1148</v>
      </c>
      <c r="B204" s="2" t="s">
        <v>847</v>
      </c>
      <c r="C204" s="12">
        <v>1149</v>
      </c>
      <c r="D204" s="16">
        <f t="shared" si="12"/>
        <v>1.6218665439562533E-3</v>
      </c>
      <c r="E204" s="10">
        <v>16560</v>
      </c>
      <c r="F204" s="16">
        <f t="shared" si="13"/>
        <v>2.6928773394371886E-3</v>
      </c>
      <c r="G204" s="71">
        <v>455</v>
      </c>
      <c r="H204" s="71">
        <f t="shared" si="14"/>
        <v>808.583003747931</v>
      </c>
      <c r="I204" s="19">
        <f t="shared" si="15"/>
        <v>353.583003747931</v>
      </c>
      <c r="J204" s="2" t="s">
        <v>848</v>
      </c>
      <c r="K204" s="2" t="s">
        <v>134</v>
      </c>
      <c r="L204" s="2" t="s">
        <v>849</v>
      </c>
      <c r="M204" s="2" t="s">
        <v>33</v>
      </c>
      <c r="N204" s="2" t="s">
        <v>850</v>
      </c>
      <c r="O204" s="2" t="s">
        <v>851</v>
      </c>
      <c r="P204" s="2" t="s">
        <v>36</v>
      </c>
      <c r="Q204" s="2" t="s">
        <v>852</v>
      </c>
      <c r="R204" s="2" t="s">
        <v>853</v>
      </c>
      <c r="S204" s="2" t="s">
        <v>854</v>
      </c>
    </row>
    <row r="205" spans="1:20" ht="15" customHeight="1" x14ac:dyDescent="0.25">
      <c r="A205" s="1">
        <v>1043</v>
      </c>
      <c r="B205" s="2" t="s">
        <v>1589</v>
      </c>
      <c r="C205" s="12">
        <v>188</v>
      </c>
      <c r="D205" s="16">
        <f t="shared" si="12"/>
        <v>2.6537067908074467E-4</v>
      </c>
      <c r="E205" s="10">
        <v>1099</v>
      </c>
      <c r="F205" s="16">
        <f t="shared" si="13"/>
        <v>1.7871208913293902E-4</v>
      </c>
      <c r="G205" s="71">
        <v>455</v>
      </c>
      <c r="H205" s="71">
        <f t="shared" si="14"/>
        <v>83.221110763244326</v>
      </c>
      <c r="I205" s="19">
        <f t="shared" si="15"/>
        <v>-371.77888923675567</v>
      </c>
      <c r="J205" s="2" t="s">
        <v>1590</v>
      </c>
      <c r="K205" s="2" t="s">
        <v>31</v>
      </c>
      <c r="L205" s="2" t="s">
        <v>32</v>
      </c>
      <c r="M205" s="2" t="s">
        <v>33</v>
      </c>
      <c r="N205" s="2" t="s">
        <v>1591</v>
      </c>
      <c r="O205" s="2" t="s">
        <v>1592</v>
      </c>
      <c r="P205" s="2" t="s">
        <v>1593</v>
      </c>
      <c r="Q205" s="2" t="s">
        <v>1594</v>
      </c>
      <c r="R205" s="2" t="s">
        <v>1595</v>
      </c>
      <c r="S205" s="2" t="s">
        <v>65</v>
      </c>
    </row>
    <row r="206" spans="1:20" ht="15" customHeight="1" x14ac:dyDescent="0.25">
      <c r="A206" s="1">
        <v>832</v>
      </c>
      <c r="B206" s="2" t="s">
        <v>1318</v>
      </c>
      <c r="C206" s="12">
        <v>394</v>
      </c>
      <c r="D206" s="16">
        <f t="shared" si="12"/>
        <v>5.5614918913730535E-4</v>
      </c>
      <c r="E206" s="10">
        <v>9914</v>
      </c>
      <c r="F206" s="16">
        <f t="shared" si="13"/>
        <v>1.6121489096123363E-3</v>
      </c>
      <c r="G206" s="71">
        <v>455</v>
      </c>
      <c r="H206" s="71">
        <f t="shared" si="14"/>
        <v>406.33906370568286</v>
      </c>
      <c r="I206" s="19">
        <f t="shared" si="15"/>
        <v>-48.660936294317139</v>
      </c>
      <c r="J206" s="2" t="s">
        <v>1319</v>
      </c>
      <c r="K206" s="2" t="s">
        <v>15</v>
      </c>
      <c r="L206" s="2" t="s">
        <v>458</v>
      </c>
      <c r="M206" s="2" t="s">
        <v>446</v>
      </c>
      <c r="N206" s="2" t="s">
        <v>426</v>
      </c>
      <c r="O206" s="2" t="s">
        <v>821</v>
      </c>
      <c r="P206" s="2" t="s">
        <v>20</v>
      </c>
      <c r="Q206" s="2" t="s">
        <v>1320</v>
      </c>
      <c r="R206" s="2" t="s">
        <v>1321</v>
      </c>
      <c r="S206" s="2" t="s">
        <v>65</v>
      </c>
    </row>
    <row r="207" spans="1:20" ht="15" customHeight="1" x14ac:dyDescent="0.25">
      <c r="A207" s="1">
        <v>837</v>
      </c>
      <c r="B207" s="2" t="s">
        <v>1322</v>
      </c>
      <c r="C207" s="12">
        <v>4459</v>
      </c>
      <c r="D207" s="16">
        <f t="shared" si="12"/>
        <v>6.2940843511757475E-3</v>
      </c>
      <c r="E207" s="10">
        <v>28260</v>
      </c>
      <c r="F207" s="16">
        <f t="shared" si="13"/>
        <v>4.5954537205612897E-3</v>
      </c>
      <c r="G207" s="71">
        <v>1197</v>
      </c>
      <c r="H207" s="71">
        <f t="shared" si="14"/>
        <v>2040.6994346435208</v>
      </c>
      <c r="I207" s="19">
        <f t="shared" si="15"/>
        <v>843.69943464352082</v>
      </c>
      <c r="J207" s="2" t="s">
        <v>1323</v>
      </c>
      <c r="K207" s="2" t="s">
        <v>134</v>
      </c>
      <c r="L207" s="2" t="s">
        <v>458</v>
      </c>
      <c r="M207" s="2" t="s">
        <v>446</v>
      </c>
      <c r="N207" s="2" t="s">
        <v>910</v>
      </c>
      <c r="O207" s="2" t="s">
        <v>1324</v>
      </c>
      <c r="P207" s="2" t="s">
        <v>36</v>
      </c>
      <c r="Q207" s="2" t="s">
        <v>1325</v>
      </c>
      <c r="R207" s="2" t="s">
        <v>1326</v>
      </c>
      <c r="S207" s="2" t="s">
        <v>1327</v>
      </c>
    </row>
    <row r="208" spans="1:20" ht="15" customHeight="1" x14ac:dyDescent="0.25">
      <c r="A208" s="1">
        <v>977</v>
      </c>
      <c r="B208" s="2" t="s">
        <v>739</v>
      </c>
      <c r="C208" s="12">
        <v>262</v>
      </c>
      <c r="D208" s="16">
        <f t="shared" si="12"/>
        <v>3.6982509531465483E-4</v>
      </c>
      <c r="E208" s="8">
        <v>9030</v>
      </c>
      <c r="F208" s="16">
        <f t="shared" si="13"/>
        <v>1.4683986941496263E-3</v>
      </c>
      <c r="G208" s="71">
        <v>225</v>
      </c>
      <c r="H208" s="71">
        <f t="shared" si="14"/>
        <v>344.48313814560629</v>
      </c>
      <c r="I208" s="19">
        <f t="shared" si="15"/>
        <v>119.48313814560629</v>
      </c>
      <c r="J208" s="2" t="s">
        <v>740</v>
      </c>
      <c r="K208" s="2" t="s">
        <v>15</v>
      </c>
      <c r="L208" s="2" t="s">
        <v>741</v>
      </c>
      <c r="M208" s="2" t="s">
        <v>125</v>
      </c>
      <c r="N208" s="2" t="s">
        <v>742</v>
      </c>
      <c r="O208" s="2" t="s">
        <v>743</v>
      </c>
      <c r="P208" s="2" t="s">
        <v>20</v>
      </c>
      <c r="Q208" s="2" t="s">
        <v>744</v>
      </c>
      <c r="R208" s="2" t="s">
        <v>745</v>
      </c>
      <c r="S208" s="2" t="s">
        <v>746</v>
      </c>
      <c r="T208" s="3" t="s">
        <v>1668</v>
      </c>
    </row>
    <row r="209" spans="1:19" ht="15" customHeight="1" x14ac:dyDescent="0.25">
      <c r="A209" s="1">
        <v>782</v>
      </c>
      <c r="B209" s="2" t="s">
        <v>410</v>
      </c>
      <c r="C209" s="12">
        <v>2122</v>
      </c>
      <c r="D209" s="16">
        <f t="shared" si="12"/>
        <v>2.9953009628156395E-3</v>
      </c>
      <c r="E209" s="4">
        <v>16957</v>
      </c>
      <c r="F209" s="16">
        <f t="shared" si="13"/>
        <v>2.7574348457026815E-3</v>
      </c>
      <c r="G209" s="71">
        <v>1197</v>
      </c>
      <c r="H209" s="71">
        <f t="shared" si="14"/>
        <v>1078.0626905163333</v>
      </c>
      <c r="I209" s="19">
        <f t="shared" si="15"/>
        <v>-118.9373094836667</v>
      </c>
      <c r="J209" s="2" t="s">
        <v>411</v>
      </c>
      <c r="K209" s="2" t="s">
        <v>15</v>
      </c>
      <c r="L209" s="2" t="s">
        <v>59</v>
      </c>
      <c r="M209" s="2" t="s">
        <v>17</v>
      </c>
      <c r="N209" s="2" t="s">
        <v>412</v>
      </c>
      <c r="O209" s="2" t="s">
        <v>413</v>
      </c>
      <c r="P209" s="2" t="s">
        <v>20</v>
      </c>
      <c r="Q209" s="2" t="s">
        <v>414</v>
      </c>
      <c r="R209" s="2" t="s">
        <v>415</v>
      </c>
      <c r="S209" s="2" t="s">
        <v>65</v>
      </c>
    </row>
    <row r="210" spans="1:19" ht="15" customHeight="1" x14ac:dyDescent="0.25">
      <c r="A210" s="1">
        <v>1596</v>
      </c>
      <c r="B210" s="2" t="s">
        <v>81</v>
      </c>
      <c r="C210" s="12">
        <v>234</v>
      </c>
      <c r="D210" s="16">
        <f t="shared" si="12"/>
        <v>3.3030180268560773E-4</v>
      </c>
      <c r="E210" s="8">
        <v>20429</v>
      </c>
      <c r="F210" s="16">
        <f t="shared" si="13"/>
        <v>3.3220284521354062E-3</v>
      </c>
      <c r="G210" s="71">
        <v>225</v>
      </c>
      <c r="H210" s="71">
        <f t="shared" si="14"/>
        <v>684.44668975345803</v>
      </c>
      <c r="I210" s="19">
        <f t="shared" si="15"/>
        <v>459.44668975345803</v>
      </c>
      <c r="J210" s="2" t="s">
        <v>75</v>
      </c>
      <c r="K210" s="2" t="s">
        <v>15</v>
      </c>
      <c r="L210" s="2" t="s">
        <v>59</v>
      </c>
      <c r="M210" s="2" t="s">
        <v>17</v>
      </c>
      <c r="N210" s="2" t="s">
        <v>82</v>
      </c>
      <c r="O210" s="2" t="s">
        <v>83</v>
      </c>
      <c r="P210" s="2" t="s">
        <v>71</v>
      </c>
      <c r="Q210" s="2" t="s">
        <v>84</v>
      </c>
      <c r="R210" s="2" t="s">
        <v>85</v>
      </c>
      <c r="S210" s="2" t="s">
        <v>86</v>
      </c>
    </row>
    <row r="211" spans="1:19" ht="15" customHeight="1" x14ac:dyDescent="0.25">
      <c r="A211" s="1">
        <v>1249</v>
      </c>
      <c r="B211" s="2" t="s">
        <v>423</v>
      </c>
      <c r="C211" s="12">
        <v>1102</v>
      </c>
      <c r="D211" s="16">
        <f t="shared" si="12"/>
        <v>1.5555238741860671E-3</v>
      </c>
      <c r="E211" s="4">
        <v>18377</v>
      </c>
      <c r="F211" s="16">
        <f t="shared" si="13"/>
        <v>2.9883458252921023E-3</v>
      </c>
      <c r="G211" s="71">
        <v>691</v>
      </c>
      <c r="H211" s="71">
        <f t="shared" si="14"/>
        <v>851.52118168220898</v>
      </c>
      <c r="I211" s="19">
        <f t="shared" si="15"/>
        <v>160.52118168220898</v>
      </c>
      <c r="J211" s="2" t="s">
        <v>424</v>
      </c>
      <c r="K211" s="2" t="s">
        <v>134</v>
      </c>
      <c r="L211" s="2" t="s">
        <v>425</v>
      </c>
      <c r="M211" s="2" t="s">
        <v>43</v>
      </c>
      <c r="N211" s="2" t="s">
        <v>426</v>
      </c>
      <c r="O211" s="2" t="s">
        <v>427</v>
      </c>
      <c r="P211" s="2" t="s">
        <v>36</v>
      </c>
      <c r="Q211" s="2" t="s">
        <v>428</v>
      </c>
      <c r="R211" s="2" t="s">
        <v>429</v>
      </c>
      <c r="S211" s="2" t="s">
        <v>430</v>
      </c>
    </row>
    <row r="212" spans="1:19" ht="15" customHeight="1" x14ac:dyDescent="0.25">
      <c r="A212" s="1">
        <v>697</v>
      </c>
      <c r="B212" s="2" t="s">
        <v>940</v>
      </c>
      <c r="C212" s="12">
        <v>310</v>
      </c>
      <c r="D212" s="16">
        <f t="shared" si="12"/>
        <v>4.375793112501641E-4</v>
      </c>
      <c r="E212" s="10">
        <v>586</v>
      </c>
      <c r="F212" s="16">
        <f t="shared" si="13"/>
        <v>9.529143242211307E-5</v>
      </c>
      <c r="G212" s="71">
        <v>1451</v>
      </c>
      <c r="H212" s="71">
        <f t="shared" si="14"/>
        <v>99.859977364184743</v>
      </c>
      <c r="I212" s="19">
        <f t="shared" si="15"/>
        <v>-1351.1400226358153</v>
      </c>
      <c r="J212" s="2" t="s">
        <v>941</v>
      </c>
      <c r="K212" s="2" t="s">
        <v>15</v>
      </c>
      <c r="L212" s="2" t="s">
        <v>51</v>
      </c>
      <c r="M212" s="2" t="s">
        <v>17</v>
      </c>
      <c r="N212" s="2" t="s">
        <v>942</v>
      </c>
      <c r="O212" s="2" t="s">
        <v>603</v>
      </c>
      <c r="P212" s="2" t="s">
        <v>253</v>
      </c>
      <c r="Q212" s="2" t="s">
        <v>943</v>
      </c>
      <c r="R212" s="2" t="s">
        <v>944</v>
      </c>
      <c r="S212" s="2" t="s">
        <v>65</v>
      </c>
    </row>
    <row r="213" spans="1:19" ht="15" customHeight="1" x14ac:dyDescent="0.25">
      <c r="A213" s="1">
        <v>1609</v>
      </c>
      <c r="B213" s="2" t="s">
        <v>1664</v>
      </c>
      <c r="C213" s="12">
        <v>600</v>
      </c>
      <c r="D213" s="16">
        <f t="shared" si="12"/>
        <v>8.4692769919386603E-4</v>
      </c>
      <c r="E213" s="10">
        <v>1646</v>
      </c>
      <c r="F213" s="16">
        <f t="shared" si="13"/>
        <v>2.6766160028463844E-4</v>
      </c>
      <c r="G213" s="71">
        <v>225</v>
      </c>
      <c r="H213" s="71">
        <f t="shared" si="14"/>
        <v>208.87403472227174</v>
      </c>
      <c r="I213" s="19">
        <f t="shared" si="15"/>
        <v>-16.125965277728255</v>
      </c>
      <c r="J213" s="2" t="s">
        <v>751</v>
      </c>
      <c r="K213" s="2" t="s">
        <v>31</v>
      </c>
      <c r="L213" s="2" t="s">
        <v>32</v>
      </c>
      <c r="M213" s="2" t="s">
        <v>33</v>
      </c>
      <c r="N213" s="2" t="s">
        <v>752</v>
      </c>
      <c r="O213" s="2" t="s">
        <v>753</v>
      </c>
      <c r="P213" s="2" t="s">
        <v>71</v>
      </c>
      <c r="Q213" s="2" t="s">
        <v>754</v>
      </c>
      <c r="R213" s="2" t="s">
        <v>755</v>
      </c>
      <c r="S213" s="2" t="s">
        <v>65</v>
      </c>
    </row>
    <row r="214" spans="1:19" ht="15" customHeight="1" x14ac:dyDescent="0.25">
      <c r="A214" s="1">
        <v>1260</v>
      </c>
      <c r="B214" s="2" t="s">
        <v>945</v>
      </c>
      <c r="C214" s="12">
        <v>468</v>
      </c>
      <c r="D214" s="16">
        <f t="shared" si="12"/>
        <v>6.6060360537121545E-4</v>
      </c>
      <c r="E214" s="10">
        <v>0</v>
      </c>
      <c r="F214" s="16">
        <f t="shared" si="13"/>
        <v>0</v>
      </c>
      <c r="G214" s="71">
        <v>0</v>
      </c>
      <c r="H214" s="71">
        <f t="shared" si="14"/>
        <v>123.79711564656577</v>
      </c>
      <c r="I214" s="19">
        <f t="shared" si="15"/>
        <v>123.79711564656577</v>
      </c>
      <c r="J214" s="2" t="s">
        <v>946</v>
      </c>
      <c r="K214" s="2" t="s">
        <v>123</v>
      </c>
      <c r="L214" s="2" t="s">
        <v>947</v>
      </c>
      <c r="M214" s="2" t="s">
        <v>43</v>
      </c>
      <c r="N214" s="2" t="s">
        <v>405</v>
      </c>
      <c r="O214" s="2" t="s">
        <v>948</v>
      </c>
      <c r="P214" s="2" t="s">
        <v>20</v>
      </c>
      <c r="Q214" s="2" t="s">
        <v>949</v>
      </c>
      <c r="R214" s="2" t="s">
        <v>950</v>
      </c>
      <c r="S214" s="2" t="s">
        <v>65</v>
      </c>
    </row>
    <row r="215" spans="1:19" ht="15" customHeight="1" x14ac:dyDescent="0.25">
      <c r="A215" s="1">
        <v>1057</v>
      </c>
      <c r="B215" s="2" t="s">
        <v>733</v>
      </c>
      <c r="C215" s="12">
        <v>828</v>
      </c>
      <c r="D215" s="16">
        <f t="shared" si="12"/>
        <v>1.1687602248875351E-3</v>
      </c>
      <c r="E215" s="4">
        <v>23799</v>
      </c>
      <c r="F215" s="16">
        <f t="shared" si="13"/>
        <v>3.8700354952455104E-3</v>
      </c>
      <c r="G215" s="71">
        <v>2700</v>
      </c>
      <c r="H215" s="71">
        <f t="shared" si="14"/>
        <v>944.27031795293271</v>
      </c>
      <c r="I215" s="19">
        <f t="shared" si="15"/>
        <v>-1755.7296820470674</v>
      </c>
      <c r="J215" s="2" t="s">
        <v>734</v>
      </c>
      <c r="K215" s="2" t="s">
        <v>31</v>
      </c>
      <c r="L215" s="2" t="s">
        <v>32</v>
      </c>
      <c r="M215" s="2" t="s">
        <v>33</v>
      </c>
      <c r="N215" s="2" t="s">
        <v>530</v>
      </c>
      <c r="O215" s="2" t="s">
        <v>735</v>
      </c>
      <c r="P215" s="2" t="s">
        <v>36</v>
      </c>
      <c r="Q215" s="2" t="s">
        <v>736</v>
      </c>
      <c r="R215" s="2" t="s">
        <v>737</v>
      </c>
      <c r="S215" s="2" t="s">
        <v>738</v>
      </c>
    </row>
    <row r="216" spans="1:19" ht="15" customHeight="1" x14ac:dyDescent="0.25">
      <c r="A216" s="1">
        <v>706</v>
      </c>
      <c r="B216" s="2" t="s">
        <v>1193</v>
      </c>
      <c r="C216" s="12">
        <v>4424</v>
      </c>
      <c r="D216" s="16">
        <f t="shared" si="12"/>
        <v>6.2446802353894387E-3</v>
      </c>
      <c r="E216" s="10">
        <v>26400</v>
      </c>
      <c r="F216" s="16">
        <f t="shared" si="13"/>
        <v>4.2929928599723301E-3</v>
      </c>
      <c r="G216" s="71">
        <v>935</v>
      </c>
      <c r="H216" s="71">
        <f t="shared" si="14"/>
        <v>1974.7599380707952</v>
      </c>
      <c r="I216" s="19">
        <f t="shared" si="15"/>
        <v>1039.7599380707952</v>
      </c>
      <c r="J216" s="2" t="s">
        <v>1194</v>
      </c>
      <c r="K216" s="2" t="s">
        <v>134</v>
      </c>
      <c r="L216" s="2" t="s">
        <v>369</v>
      </c>
      <c r="M216" s="2" t="s">
        <v>17</v>
      </c>
      <c r="N216" s="2" t="s">
        <v>1195</v>
      </c>
      <c r="O216" s="2" t="s">
        <v>1196</v>
      </c>
      <c r="P216" s="2" t="s">
        <v>36</v>
      </c>
      <c r="Q216" s="2" t="s">
        <v>1197</v>
      </c>
      <c r="R216" s="2" t="s">
        <v>1198</v>
      </c>
      <c r="S216" s="2" t="s">
        <v>1199</v>
      </c>
    </row>
    <row r="217" spans="1:19" ht="15" customHeight="1" x14ac:dyDescent="0.25">
      <c r="A217" s="1">
        <v>1000</v>
      </c>
      <c r="B217" s="2" t="s">
        <v>1542</v>
      </c>
      <c r="C217" s="12">
        <v>426</v>
      </c>
      <c r="D217" s="16">
        <f t="shared" si="12"/>
        <v>6.0131866642764483E-4</v>
      </c>
      <c r="E217" s="10">
        <v>13720</v>
      </c>
      <c r="F217" s="16">
        <f t="shared" si="13"/>
        <v>2.231055380258347E-3</v>
      </c>
      <c r="G217" s="71">
        <v>455</v>
      </c>
      <c r="H217" s="71">
        <f t="shared" si="14"/>
        <v>530.78689634895488</v>
      </c>
      <c r="I217" s="19">
        <f t="shared" si="15"/>
        <v>75.786896348954883</v>
      </c>
      <c r="J217" s="2" t="s">
        <v>1543</v>
      </c>
      <c r="K217" s="2" t="s">
        <v>307</v>
      </c>
      <c r="L217" s="2" t="s">
        <v>549</v>
      </c>
      <c r="M217" s="2" t="s">
        <v>125</v>
      </c>
      <c r="N217" s="2" t="s">
        <v>1544</v>
      </c>
      <c r="O217" s="2" t="s">
        <v>1545</v>
      </c>
      <c r="P217" s="2" t="s">
        <v>71</v>
      </c>
      <c r="Q217" s="2" t="s">
        <v>1546</v>
      </c>
      <c r="R217" s="2" t="s">
        <v>1547</v>
      </c>
      <c r="S217" s="2" t="s">
        <v>1548</v>
      </c>
    </row>
    <row r="218" spans="1:19" ht="15" customHeight="1" x14ac:dyDescent="0.25">
      <c r="A218" s="1">
        <v>1612</v>
      </c>
      <c r="B218" s="2" t="s">
        <v>756</v>
      </c>
      <c r="C218" s="12">
        <v>152</v>
      </c>
      <c r="D218" s="16">
        <f t="shared" si="12"/>
        <v>2.1455501712911273E-4</v>
      </c>
      <c r="E218" s="10">
        <v>2846</v>
      </c>
      <c r="F218" s="16">
        <f t="shared" si="13"/>
        <v>4.6279763937428977E-4</v>
      </c>
      <c r="G218" s="71">
        <v>225</v>
      </c>
      <c r="H218" s="71">
        <f t="shared" si="14"/>
        <v>126.93588782873763</v>
      </c>
      <c r="I218" s="19">
        <f t="shared" si="15"/>
        <v>-98.064112171262366</v>
      </c>
      <c r="J218" s="2" t="s">
        <v>757</v>
      </c>
      <c r="K218" s="2" t="s">
        <v>15</v>
      </c>
      <c r="L218" s="2" t="s">
        <v>529</v>
      </c>
      <c r="M218" s="2" t="s">
        <v>43</v>
      </c>
      <c r="N218" s="2" t="s">
        <v>609</v>
      </c>
      <c r="O218" s="2" t="s">
        <v>758</v>
      </c>
      <c r="P218" s="2" t="s">
        <v>71</v>
      </c>
      <c r="Q218" s="2" t="s">
        <v>759</v>
      </c>
      <c r="R218" s="2" t="s">
        <v>760</v>
      </c>
      <c r="S218" s="2" t="s">
        <v>761</v>
      </c>
    </row>
    <row r="219" spans="1:19" ht="15" customHeight="1" x14ac:dyDescent="0.25">
      <c r="A219" s="1">
        <v>992</v>
      </c>
      <c r="B219" s="2" t="s">
        <v>1536</v>
      </c>
      <c r="C219" s="12">
        <v>358</v>
      </c>
      <c r="D219" s="16">
        <f t="shared" si="12"/>
        <v>5.0533352718567333E-4</v>
      </c>
      <c r="E219" s="10">
        <v>11516</v>
      </c>
      <c r="F219" s="16">
        <f t="shared" si="13"/>
        <v>1.8726555217970207E-3</v>
      </c>
      <c r="G219" s="71">
        <v>455</v>
      </c>
      <c r="H219" s="71">
        <f t="shared" si="14"/>
        <v>445.63514777935688</v>
      </c>
      <c r="I219" s="19">
        <f t="shared" si="15"/>
        <v>-9.3648522206431153</v>
      </c>
      <c r="J219" s="2" t="s">
        <v>1537</v>
      </c>
      <c r="K219" s="2" t="s">
        <v>15</v>
      </c>
      <c r="L219" s="2" t="s">
        <v>377</v>
      </c>
      <c r="M219" s="2" t="s">
        <v>125</v>
      </c>
      <c r="N219" s="2" t="s">
        <v>1538</v>
      </c>
      <c r="O219" s="2" t="s">
        <v>270</v>
      </c>
      <c r="P219" s="2" t="s">
        <v>20</v>
      </c>
      <c r="Q219" s="2" t="s">
        <v>1539</v>
      </c>
      <c r="R219" s="2" t="s">
        <v>1540</v>
      </c>
      <c r="S219" s="2" t="s">
        <v>1541</v>
      </c>
    </row>
    <row r="220" spans="1:19" ht="15" customHeight="1" x14ac:dyDescent="0.25">
      <c r="A220" s="1">
        <v>699</v>
      </c>
      <c r="B220" s="2" t="s">
        <v>888</v>
      </c>
      <c r="C220" s="12">
        <v>213</v>
      </c>
      <c r="D220" s="16">
        <f t="shared" si="12"/>
        <v>3.0065933321382242E-4</v>
      </c>
      <c r="E220" s="80">
        <v>6311</v>
      </c>
      <c r="F220" s="16">
        <f t="shared" si="13"/>
        <v>1.026252952245658E-3</v>
      </c>
      <c r="G220" s="71">
        <v>225</v>
      </c>
      <c r="H220" s="71">
        <f t="shared" si="14"/>
        <v>248.66336229510665</v>
      </c>
      <c r="I220" s="19">
        <f t="shared" si="15"/>
        <v>23.663362295106651</v>
      </c>
      <c r="J220" s="2" t="s">
        <v>889</v>
      </c>
      <c r="K220" s="2" t="s">
        <v>15</v>
      </c>
      <c r="L220" s="2" t="s">
        <v>461</v>
      </c>
      <c r="M220" s="2" t="s">
        <v>17</v>
      </c>
      <c r="N220" s="2" t="s">
        <v>76</v>
      </c>
      <c r="O220" s="2" t="s">
        <v>890</v>
      </c>
      <c r="P220" s="2" t="s">
        <v>20</v>
      </c>
      <c r="Q220" s="2" t="s">
        <v>891</v>
      </c>
      <c r="R220" s="2" t="s">
        <v>892</v>
      </c>
      <c r="S220" s="2" t="s">
        <v>893</v>
      </c>
    </row>
    <row r="221" spans="1:19" ht="15" customHeight="1" x14ac:dyDescent="0.25">
      <c r="A221" s="1">
        <v>1176</v>
      </c>
      <c r="B221" s="2" t="s">
        <v>959</v>
      </c>
      <c r="C221" s="12">
        <v>618</v>
      </c>
      <c r="D221" s="16">
        <f t="shared" si="12"/>
        <v>8.7233553016968193E-4</v>
      </c>
      <c r="E221" s="10">
        <v>0</v>
      </c>
      <c r="F221" s="16">
        <f t="shared" si="13"/>
        <v>0</v>
      </c>
      <c r="G221" s="71">
        <v>455</v>
      </c>
      <c r="H221" s="71">
        <f t="shared" si="14"/>
        <v>163.4756783537984</v>
      </c>
      <c r="I221" s="19">
        <f t="shared" si="15"/>
        <v>-291.5243216462016</v>
      </c>
      <c r="J221" s="2" t="s">
        <v>960</v>
      </c>
      <c r="K221" s="2" t="s">
        <v>15</v>
      </c>
      <c r="L221" s="2" t="s">
        <v>392</v>
      </c>
      <c r="M221" s="2" t="s">
        <v>43</v>
      </c>
      <c r="N221" s="2" t="s">
        <v>530</v>
      </c>
      <c r="O221" s="2" t="s">
        <v>961</v>
      </c>
      <c r="P221" s="2" t="s">
        <v>290</v>
      </c>
      <c r="Q221" s="2" t="s">
        <v>962</v>
      </c>
      <c r="R221" s="2" t="s">
        <v>963</v>
      </c>
      <c r="S221" s="2" t="s">
        <v>964</v>
      </c>
    </row>
    <row r="222" spans="1:19" ht="15" customHeight="1" x14ac:dyDescent="0.25">
      <c r="A222" s="1">
        <v>1261</v>
      </c>
      <c r="B222" s="2" t="s">
        <v>965</v>
      </c>
      <c r="C222" s="12">
        <v>236</v>
      </c>
      <c r="D222" s="16">
        <f t="shared" si="12"/>
        <v>3.3312489501625394E-4</v>
      </c>
      <c r="E222" s="10">
        <v>9193</v>
      </c>
      <c r="F222" s="16">
        <f t="shared" si="13"/>
        <v>1.4949046727926374E-3</v>
      </c>
      <c r="G222" s="71">
        <v>225</v>
      </c>
      <c r="H222" s="71">
        <f t="shared" si="14"/>
        <v>342.57274100738624</v>
      </c>
      <c r="I222" s="19">
        <f t="shared" si="15"/>
        <v>117.57274100738624</v>
      </c>
      <c r="J222" s="2" t="s">
        <v>966</v>
      </c>
      <c r="K222" s="2" t="s">
        <v>15</v>
      </c>
      <c r="L222" s="2" t="s">
        <v>967</v>
      </c>
      <c r="M222" s="2" t="s">
        <v>43</v>
      </c>
      <c r="N222" s="2" t="s">
        <v>728</v>
      </c>
      <c r="O222" s="2" t="s">
        <v>968</v>
      </c>
      <c r="P222" s="2" t="s">
        <v>20</v>
      </c>
      <c r="Q222" s="2" t="s">
        <v>969</v>
      </c>
      <c r="R222" s="2" t="s">
        <v>970</v>
      </c>
      <c r="S222" s="2" t="s">
        <v>971</v>
      </c>
    </row>
    <row r="223" spans="1:19" ht="15" customHeight="1" x14ac:dyDescent="0.25">
      <c r="A223" s="1">
        <v>1363</v>
      </c>
      <c r="B223" s="2" t="s">
        <v>1128</v>
      </c>
      <c r="C223" s="12">
        <v>219</v>
      </c>
      <c r="D223" s="16">
        <f t="shared" si="12"/>
        <v>3.0912861020576107E-4</v>
      </c>
      <c r="E223" s="10">
        <v>5694</v>
      </c>
      <c r="F223" s="16">
        <f t="shared" si="13"/>
        <v>9.2592050548039571E-4</v>
      </c>
      <c r="G223" s="71">
        <v>225</v>
      </c>
      <c r="H223" s="71">
        <f t="shared" si="14"/>
        <v>231.44820427958578</v>
      </c>
      <c r="I223" s="19">
        <f t="shared" si="15"/>
        <v>6.4482042795857808</v>
      </c>
      <c r="J223" s="2" t="s">
        <v>1129</v>
      </c>
      <c r="K223" s="2" t="s">
        <v>15</v>
      </c>
      <c r="L223" s="2" t="s">
        <v>967</v>
      </c>
      <c r="M223" s="2" t="s">
        <v>43</v>
      </c>
      <c r="N223" s="2" t="s">
        <v>728</v>
      </c>
      <c r="O223" s="2" t="s">
        <v>968</v>
      </c>
      <c r="P223" s="2" t="s">
        <v>20</v>
      </c>
      <c r="Q223" s="2" t="s">
        <v>969</v>
      </c>
      <c r="R223" s="2" t="s">
        <v>1130</v>
      </c>
      <c r="S223" s="2" t="s">
        <v>1131</v>
      </c>
    </row>
    <row r="224" spans="1:19" ht="15" customHeight="1" x14ac:dyDescent="0.25">
      <c r="A224" s="1">
        <v>1557</v>
      </c>
      <c r="B224" s="2" t="s">
        <v>972</v>
      </c>
      <c r="C224" s="12">
        <v>104</v>
      </c>
      <c r="D224" s="16">
        <f t="shared" si="12"/>
        <v>1.4680080119360345E-4</v>
      </c>
      <c r="E224" s="10">
        <v>4052</v>
      </c>
      <c r="F224" s="16">
        <f t="shared" si="13"/>
        <v>6.5890935865938935E-4</v>
      </c>
      <c r="G224" s="71">
        <v>225</v>
      </c>
      <c r="H224" s="71">
        <f t="shared" si="14"/>
        <v>150.99008395645086</v>
      </c>
      <c r="I224" s="19">
        <f t="shared" si="15"/>
        <v>-74.00991604354914</v>
      </c>
      <c r="J224" s="2" t="s">
        <v>973</v>
      </c>
      <c r="K224" s="2" t="s">
        <v>15</v>
      </c>
      <c r="L224" s="2" t="s">
        <v>967</v>
      </c>
      <c r="M224" s="2" t="s">
        <v>43</v>
      </c>
      <c r="N224" s="2" t="s">
        <v>728</v>
      </c>
      <c r="O224" s="2" t="s">
        <v>968</v>
      </c>
      <c r="P224" s="2" t="s">
        <v>20</v>
      </c>
      <c r="Q224" s="2" t="s">
        <v>969</v>
      </c>
      <c r="R224" s="2" t="s">
        <v>974</v>
      </c>
      <c r="S224" s="2" t="s">
        <v>975</v>
      </c>
    </row>
    <row r="225" spans="1:19" ht="15" customHeight="1" x14ac:dyDescent="0.25">
      <c r="A225" s="1">
        <v>1262</v>
      </c>
      <c r="B225" s="2" t="s">
        <v>1121</v>
      </c>
      <c r="C225" s="12">
        <v>3228</v>
      </c>
      <c r="D225" s="16">
        <f t="shared" si="12"/>
        <v>4.556471021662999E-3</v>
      </c>
      <c r="E225" s="10">
        <v>20541</v>
      </c>
      <c r="F225" s="16">
        <f t="shared" si="13"/>
        <v>3.340241149117107E-3</v>
      </c>
      <c r="G225" s="71">
        <v>691</v>
      </c>
      <c r="H225" s="71">
        <f t="shared" si="14"/>
        <v>1479.8438608041918</v>
      </c>
      <c r="I225" s="19">
        <f t="shared" si="15"/>
        <v>788.84386080419176</v>
      </c>
      <c r="J225" s="2" t="s">
        <v>1122</v>
      </c>
      <c r="K225" s="2" t="s">
        <v>134</v>
      </c>
      <c r="L225" s="2" t="s">
        <v>967</v>
      </c>
      <c r="M225" s="2" t="s">
        <v>43</v>
      </c>
      <c r="N225" s="2" t="s">
        <v>1123</v>
      </c>
      <c r="O225" s="2" t="s">
        <v>1124</v>
      </c>
      <c r="P225" s="2" t="s">
        <v>36</v>
      </c>
      <c r="Q225" s="2" t="s">
        <v>1125</v>
      </c>
      <c r="R225" s="2" t="s">
        <v>1126</v>
      </c>
      <c r="S225" s="2" t="s">
        <v>1127</v>
      </c>
    </row>
    <row r="226" spans="1:19" ht="15" customHeight="1" x14ac:dyDescent="0.25">
      <c r="A226" s="1">
        <v>1153</v>
      </c>
      <c r="B226" s="2" t="s">
        <v>983</v>
      </c>
      <c r="C226" s="12">
        <v>1441</v>
      </c>
      <c r="D226" s="16">
        <f t="shared" si="12"/>
        <v>2.0340380242306016E-3</v>
      </c>
      <c r="E226" s="10">
        <v>7442</v>
      </c>
      <c r="F226" s="16">
        <f t="shared" si="13"/>
        <v>1.2101686690876544E-3</v>
      </c>
      <c r="G226" s="71">
        <v>691</v>
      </c>
      <c r="H226" s="71">
        <f t="shared" si="14"/>
        <v>607.96433432784113</v>
      </c>
      <c r="I226" s="19">
        <f t="shared" si="15"/>
        <v>-83.035665672158871</v>
      </c>
      <c r="J226" s="2" t="s">
        <v>984</v>
      </c>
      <c r="K226" s="2" t="s">
        <v>134</v>
      </c>
      <c r="L226" s="2" t="s">
        <v>985</v>
      </c>
      <c r="M226" s="2" t="s">
        <v>33</v>
      </c>
      <c r="N226" s="2" t="s">
        <v>986</v>
      </c>
      <c r="O226" s="2" t="s">
        <v>987</v>
      </c>
      <c r="P226" s="2" t="s">
        <v>36</v>
      </c>
      <c r="Q226" s="2" t="s">
        <v>988</v>
      </c>
      <c r="R226" s="2" t="s">
        <v>989</v>
      </c>
      <c r="S226" s="2" t="s">
        <v>990</v>
      </c>
    </row>
    <row r="227" spans="1:19" ht="15" customHeight="1" x14ac:dyDescent="0.25">
      <c r="A227" s="1">
        <v>1150</v>
      </c>
      <c r="B227" s="2" t="s">
        <v>317</v>
      </c>
      <c r="C227" s="12">
        <v>1252</v>
      </c>
      <c r="D227" s="16">
        <f t="shared" si="12"/>
        <v>1.7672557989845336E-3</v>
      </c>
      <c r="E227" s="4">
        <v>16424</v>
      </c>
      <c r="F227" s="16">
        <f t="shared" si="13"/>
        <v>2.6707619216736946E-3</v>
      </c>
      <c r="G227" s="71">
        <v>455</v>
      </c>
      <c r="H227" s="71">
        <f t="shared" si="14"/>
        <v>831.68452085135198</v>
      </c>
      <c r="I227" s="19">
        <f t="shared" si="15"/>
        <v>376.68452085135198</v>
      </c>
      <c r="J227" s="2" t="s">
        <v>318</v>
      </c>
      <c r="K227" s="2" t="s">
        <v>134</v>
      </c>
      <c r="L227" s="2" t="s">
        <v>319</v>
      </c>
      <c r="M227" s="2" t="s">
        <v>33</v>
      </c>
      <c r="N227" s="2" t="s">
        <v>320</v>
      </c>
      <c r="O227" s="2" t="s">
        <v>321</v>
      </c>
      <c r="P227" s="2" t="s">
        <v>36</v>
      </c>
      <c r="Q227" s="2" t="s">
        <v>322</v>
      </c>
      <c r="R227" s="2" t="s">
        <v>323</v>
      </c>
      <c r="S227" s="2" t="s">
        <v>324</v>
      </c>
    </row>
    <row r="228" spans="1:19" ht="15" customHeight="1" x14ac:dyDescent="0.25">
      <c r="A228" s="1">
        <v>974</v>
      </c>
      <c r="B228" s="2" t="s">
        <v>1485</v>
      </c>
      <c r="C228" s="13">
        <v>1669</v>
      </c>
      <c r="D228" s="16">
        <f t="shared" si="12"/>
        <v>2.3558705499242705E-3</v>
      </c>
      <c r="E228" s="10">
        <v>17098</v>
      </c>
      <c r="F228" s="16">
        <f t="shared" si="13"/>
        <v>2.7803633302957158E-3</v>
      </c>
      <c r="G228" s="71">
        <v>455</v>
      </c>
      <c r="H228" s="71">
        <f t="shared" si="14"/>
        <v>962.53022915322538</v>
      </c>
      <c r="I228" s="19">
        <f t="shared" si="15"/>
        <v>507.53022915322538</v>
      </c>
      <c r="J228" s="2" t="s">
        <v>1486</v>
      </c>
      <c r="K228" s="2" t="s">
        <v>134</v>
      </c>
      <c r="L228" s="2" t="s">
        <v>1487</v>
      </c>
      <c r="M228" s="2" t="s">
        <v>125</v>
      </c>
      <c r="N228" s="2" t="s">
        <v>1488</v>
      </c>
      <c r="O228" s="2" t="s">
        <v>1489</v>
      </c>
      <c r="P228" s="2" t="s">
        <v>36</v>
      </c>
      <c r="Q228" s="2" t="s">
        <v>1490</v>
      </c>
      <c r="R228" s="2" t="s">
        <v>1491</v>
      </c>
      <c r="S228" s="2" t="s">
        <v>65</v>
      </c>
    </row>
    <row r="229" spans="1:19" ht="15" customHeight="1" x14ac:dyDescent="0.25">
      <c r="A229" s="1">
        <v>1310</v>
      </c>
      <c r="B229" s="2" t="s">
        <v>1182</v>
      </c>
      <c r="C229" s="14">
        <v>438</v>
      </c>
      <c r="D229" s="16">
        <f t="shared" si="12"/>
        <v>6.1825722041152214E-4</v>
      </c>
      <c r="E229" s="10">
        <v>8023</v>
      </c>
      <c r="F229" s="16">
        <f t="shared" si="13"/>
        <v>1.3046470346802274E-3</v>
      </c>
      <c r="G229" s="71">
        <v>455</v>
      </c>
      <c r="H229" s="71">
        <f t="shared" si="14"/>
        <v>360.35225740419384</v>
      </c>
      <c r="I229" s="19">
        <f t="shared" si="15"/>
        <v>-94.647742595806164</v>
      </c>
      <c r="J229" s="2" t="s">
        <v>1183</v>
      </c>
      <c r="K229" s="2" t="s">
        <v>15</v>
      </c>
      <c r="L229" s="2" t="s">
        <v>1175</v>
      </c>
      <c r="M229" s="2" t="s">
        <v>43</v>
      </c>
      <c r="N229" s="2" t="s">
        <v>1184</v>
      </c>
      <c r="O229" s="2" t="s">
        <v>1185</v>
      </c>
      <c r="P229" s="2" t="s">
        <v>20</v>
      </c>
      <c r="Q229" s="2" t="s">
        <v>1186</v>
      </c>
      <c r="R229" s="2" t="s">
        <v>1187</v>
      </c>
      <c r="S229" s="2" t="s">
        <v>65</v>
      </c>
    </row>
    <row r="230" spans="1:19" ht="15" customHeight="1" x14ac:dyDescent="0.25">
      <c r="A230" s="1">
        <v>1152</v>
      </c>
      <c r="B230" s="2" t="s">
        <v>951</v>
      </c>
      <c r="C230" s="12">
        <v>837</v>
      </c>
      <c r="D230" s="16">
        <f t="shared" si="12"/>
        <v>1.1814641403754429E-3</v>
      </c>
      <c r="E230" s="10">
        <v>11630</v>
      </c>
      <c r="F230" s="16">
        <f t="shared" si="13"/>
        <v>1.8911934455105377E-3</v>
      </c>
      <c r="G230" s="71">
        <v>455</v>
      </c>
      <c r="H230" s="71">
        <f t="shared" si="14"/>
        <v>575.81603159503277</v>
      </c>
      <c r="I230" s="19">
        <f t="shared" si="15"/>
        <v>120.81603159503277</v>
      </c>
      <c r="J230" s="2" t="s">
        <v>952</v>
      </c>
      <c r="K230" s="2" t="s">
        <v>134</v>
      </c>
      <c r="L230" s="2" t="s">
        <v>953</v>
      </c>
      <c r="M230" s="2" t="s">
        <v>33</v>
      </c>
      <c r="N230" s="2" t="s">
        <v>954</v>
      </c>
      <c r="O230" s="2" t="s">
        <v>955</v>
      </c>
      <c r="P230" s="2" t="s">
        <v>36</v>
      </c>
      <c r="Q230" s="2" t="s">
        <v>956</v>
      </c>
      <c r="R230" s="2" t="s">
        <v>957</v>
      </c>
      <c r="S230" s="2" t="s">
        <v>958</v>
      </c>
    </row>
    <row r="231" spans="1:19" ht="15" customHeight="1" x14ac:dyDescent="0.25">
      <c r="A231" s="1">
        <v>1134</v>
      </c>
      <c r="B231" s="2" t="s">
        <v>828</v>
      </c>
      <c r="C231" s="13">
        <v>3613</v>
      </c>
      <c r="D231" s="16">
        <f t="shared" si="12"/>
        <v>5.0999162953123964E-3</v>
      </c>
      <c r="E231" s="10">
        <v>73017</v>
      </c>
      <c r="F231" s="16">
        <f t="shared" si="13"/>
        <v>1.187354013850756E-2</v>
      </c>
      <c r="G231" s="71">
        <v>3161</v>
      </c>
      <c r="H231" s="71">
        <f t="shared" si="14"/>
        <v>3180.8257356978597</v>
      </c>
      <c r="I231" s="19">
        <f t="shared" si="15"/>
        <v>19.825735697859727</v>
      </c>
      <c r="J231" s="2" t="s">
        <v>829</v>
      </c>
      <c r="K231" s="2" t="s">
        <v>307</v>
      </c>
      <c r="L231" s="2" t="s">
        <v>830</v>
      </c>
      <c r="M231" s="2" t="s">
        <v>33</v>
      </c>
      <c r="N231" s="2" t="s">
        <v>831</v>
      </c>
      <c r="O231" s="2" t="s">
        <v>832</v>
      </c>
      <c r="P231" s="2" t="s">
        <v>36</v>
      </c>
      <c r="Q231" s="2" t="s">
        <v>833</v>
      </c>
      <c r="R231" s="2" t="s">
        <v>834</v>
      </c>
      <c r="S231" s="2" t="s">
        <v>65</v>
      </c>
    </row>
    <row r="232" spans="1:19" ht="15" customHeight="1" x14ac:dyDescent="0.25">
      <c r="A232" s="1">
        <v>913</v>
      </c>
      <c r="B232" s="2" t="s">
        <v>793</v>
      </c>
      <c r="C232" s="13">
        <v>947</v>
      </c>
      <c r="D232" s="16">
        <f t="shared" si="12"/>
        <v>1.3367342185609851E-3</v>
      </c>
      <c r="E232" s="10">
        <v>63931</v>
      </c>
      <c r="F232" s="16">
        <f t="shared" si="13"/>
        <v>1.0396035095867083E-2</v>
      </c>
      <c r="G232" s="71">
        <v>5914</v>
      </c>
      <c r="H232" s="71">
        <f t="shared" si="14"/>
        <v>2198.7209695238198</v>
      </c>
      <c r="I232" s="19">
        <f t="shared" si="15"/>
        <v>-3715.2790304761802</v>
      </c>
      <c r="J232" s="2" t="s">
        <v>794</v>
      </c>
      <c r="K232" s="2" t="s">
        <v>307</v>
      </c>
      <c r="L232" s="2" t="s">
        <v>795</v>
      </c>
      <c r="M232" s="2" t="s">
        <v>125</v>
      </c>
      <c r="N232" s="2" t="s">
        <v>796</v>
      </c>
      <c r="O232" s="2" t="s">
        <v>797</v>
      </c>
      <c r="P232" s="2" t="s">
        <v>36</v>
      </c>
      <c r="Q232" s="2" t="s">
        <v>798</v>
      </c>
      <c r="R232" s="2" t="s">
        <v>799</v>
      </c>
      <c r="S232" s="2" t="s">
        <v>65</v>
      </c>
    </row>
    <row r="233" spans="1:19" ht="15" customHeight="1" x14ac:dyDescent="0.25">
      <c r="A233" s="1">
        <v>985</v>
      </c>
      <c r="B233" s="2" t="s">
        <v>1497</v>
      </c>
      <c r="C233" s="12">
        <v>934</v>
      </c>
      <c r="D233" s="16">
        <f t="shared" si="12"/>
        <v>1.3183841184117846E-3</v>
      </c>
      <c r="E233" s="10">
        <v>10829</v>
      </c>
      <c r="F233" s="16">
        <f t="shared" si="13"/>
        <v>1.7609401394181954E-3</v>
      </c>
      <c r="G233" s="71">
        <v>225</v>
      </c>
      <c r="H233" s="71">
        <f t="shared" si="14"/>
        <v>577.06536591733823</v>
      </c>
      <c r="I233" s="19">
        <f t="shared" si="15"/>
        <v>352.06536591733823</v>
      </c>
      <c r="J233" s="2" t="s">
        <v>1498</v>
      </c>
      <c r="K233" s="2" t="s">
        <v>134</v>
      </c>
      <c r="L233" s="2" t="s">
        <v>1499</v>
      </c>
      <c r="M233" s="2" t="s">
        <v>125</v>
      </c>
      <c r="N233" s="2" t="s">
        <v>1500</v>
      </c>
      <c r="O233" s="2" t="s">
        <v>1501</v>
      </c>
      <c r="P233" s="2" t="s">
        <v>36</v>
      </c>
      <c r="Q233" s="2" t="s">
        <v>1502</v>
      </c>
      <c r="R233" s="2" t="s">
        <v>1503</v>
      </c>
      <c r="S233" s="2" t="s">
        <v>1504</v>
      </c>
    </row>
    <row r="234" spans="1:19" ht="15" customHeight="1" x14ac:dyDescent="0.25">
      <c r="A234" s="1">
        <v>989</v>
      </c>
      <c r="B234" s="2" t="s">
        <v>1531</v>
      </c>
      <c r="C234" s="13">
        <v>1080</v>
      </c>
      <c r="D234" s="16">
        <f t="shared" si="12"/>
        <v>1.5244698585489588E-3</v>
      </c>
      <c r="E234" s="10">
        <v>95653</v>
      </c>
      <c r="F234" s="16">
        <f t="shared" si="13"/>
        <v>1.5554456289202018E-2</v>
      </c>
      <c r="G234" s="71">
        <v>4383</v>
      </c>
      <c r="H234" s="71">
        <f t="shared" si="14"/>
        <v>3200.590760088533</v>
      </c>
      <c r="I234" s="19">
        <f t="shared" si="15"/>
        <v>-1182.409239911467</v>
      </c>
      <c r="J234" s="2" t="s">
        <v>1532</v>
      </c>
      <c r="K234" s="2" t="s">
        <v>307</v>
      </c>
      <c r="L234" s="2" t="s">
        <v>377</v>
      </c>
      <c r="M234" s="2" t="s">
        <v>125</v>
      </c>
      <c r="N234" s="2" t="s">
        <v>126</v>
      </c>
      <c r="O234" s="2" t="s">
        <v>1533</v>
      </c>
      <c r="P234" s="2" t="s">
        <v>36</v>
      </c>
      <c r="Q234" s="2" t="s">
        <v>1534</v>
      </c>
      <c r="R234" s="2" t="s">
        <v>1535</v>
      </c>
      <c r="S234" s="2" t="s">
        <v>65</v>
      </c>
    </row>
    <row r="235" spans="1:19" ht="15" customHeight="1" x14ac:dyDescent="0.25">
      <c r="A235" s="1">
        <v>694</v>
      </c>
      <c r="B235" s="2" t="s">
        <v>299</v>
      </c>
      <c r="C235" s="13">
        <v>390</v>
      </c>
      <c r="D235" s="16">
        <f t="shared" si="12"/>
        <v>5.5050300447601291E-4</v>
      </c>
      <c r="E235" s="4">
        <v>5513</v>
      </c>
      <c r="F235" s="16">
        <f t="shared" si="13"/>
        <v>8.9648748625103993E-4</v>
      </c>
      <c r="G235" s="71">
        <v>225</v>
      </c>
      <c r="H235" s="71">
        <f t="shared" si="14"/>
        <v>271.16601796224967</v>
      </c>
      <c r="I235" s="19">
        <f t="shared" si="15"/>
        <v>46.166017962249668</v>
      </c>
      <c r="J235" s="2" t="s">
        <v>300</v>
      </c>
      <c r="K235" s="2" t="s">
        <v>15</v>
      </c>
      <c r="L235" s="2" t="s">
        <v>59</v>
      </c>
      <c r="M235" s="2" t="s">
        <v>17</v>
      </c>
      <c r="N235" s="2" t="s">
        <v>301</v>
      </c>
      <c r="O235" s="2" t="s">
        <v>302</v>
      </c>
      <c r="P235" s="2" t="s">
        <v>20</v>
      </c>
      <c r="Q235" s="2" t="s">
        <v>303</v>
      </c>
      <c r="R235" s="2" t="s">
        <v>304</v>
      </c>
      <c r="S235" s="2" t="s">
        <v>65</v>
      </c>
    </row>
    <row r="236" spans="1:19" ht="15" customHeight="1" x14ac:dyDescent="0.25">
      <c r="A236" s="1">
        <v>931</v>
      </c>
      <c r="B236" s="2" t="s">
        <v>1452</v>
      </c>
      <c r="C236" s="13">
        <v>567</v>
      </c>
      <c r="D236" s="16">
        <f t="shared" si="12"/>
        <v>8.0034667573820331E-4</v>
      </c>
      <c r="E236" s="10">
        <v>5246</v>
      </c>
      <c r="F236" s="16">
        <f t="shared" si="13"/>
        <v>8.5306971755359253E-4</v>
      </c>
      <c r="G236" s="71">
        <v>225</v>
      </c>
      <c r="H236" s="71">
        <f t="shared" si="14"/>
        <v>309.85023210288256</v>
      </c>
      <c r="I236" s="19">
        <f t="shared" si="15"/>
        <v>84.850232102882558</v>
      </c>
      <c r="J236" s="2" t="s">
        <v>1453</v>
      </c>
      <c r="K236" s="2" t="s">
        <v>134</v>
      </c>
      <c r="L236" s="2" t="s">
        <v>1454</v>
      </c>
      <c r="M236" s="2" t="s">
        <v>125</v>
      </c>
      <c r="N236" s="2" t="s">
        <v>201</v>
      </c>
      <c r="O236" s="2" t="s">
        <v>1455</v>
      </c>
      <c r="P236" s="2" t="s">
        <v>36</v>
      </c>
      <c r="Q236" s="2" t="s">
        <v>1456</v>
      </c>
      <c r="R236" s="2" t="s">
        <v>1457</v>
      </c>
      <c r="S236" s="2" t="s">
        <v>65</v>
      </c>
    </row>
    <row r="237" spans="1:19" ht="15" customHeight="1" x14ac:dyDescent="0.25">
      <c r="A237" s="1">
        <v>1156</v>
      </c>
      <c r="B237" s="2" t="s">
        <v>998</v>
      </c>
      <c r="C237" s="12">
        <v>1800</v>
      </c>
      <c r="D237" s="16">
        <f t="shared" si="12"/>
        <v>2.5407830975815978E-3</v>
      </c>
      <c r="E237" s="10">
        <v>20732</v>
      </c>
      <c r="F237" s="16">
        <f t="shared" si="13"/>
        <v>3.3713003020055432E-3</v>
      </c>
      <c r="G237" s="71">
        <v>691</v>
      </c>
      <c r="H237" s="71">
        <f t="shared" si="14"/>
        <v>1107.9244290826302</v>
      </c>
      <c r="I237" s="19">
        <f t="shared" si="15"/>
        <v>416.92442908263024</v>
      </c>
      <c r="J237" s="2" t="s">
        <v>999</v>
      </c>
      <c r="K237" s="2" t="s">
        <v>134</v>
      </c>
      <c r="L237" s="2" t="s">
        <v>222</v>
      </c>
      <c r="M237" s="2" t="s">
        <v>33</v>
      </c>
      <c r="N237" s="2" t="s">
        <v>752</v>
      </c>
      <c r="O237" s="2" t="s">
        <v>1000</v>
      </c>
      <c r="P237" s="2" t="s">
        <v>36</v>
      </c>
      <c r="Q237" s="2" t="s">
        <v>1001</v>
      </c>
      <c r="R237" s="2" t="s">
        <v>1002</v>
      </c>
      <c r="S237" s="2" t="s">
        <v>1003</v>
      </c>
    </row>
    <row r="238" spans="1:19" ht="15" customHeight="1" x14ac:dyDescent="0.25">
      <c r="A238" s="1">
        <v>1155</v>
      </c>
      <c r="B238" s="2" t="s">
        <v>220</v>
      </c>
      <c r="C238" s="12">
        <v>333</v>
      </c>
      <c r="D238" s="16">
        <f t="shared" si="12"/>
        <v>4.7004487305259563E-4</v>
      </c>
      <c r="E238" s="4">
        <v>7734</v>
      </c>
      <c r="F238" s="16">
        <f t="shared" si="13"/>
        <v>1.2576517719328029E-3</v>
      </c>
      <c r="G238" s="71">
        <v>225</v>
      </c>
      <c r="H238" s="71">
        <f t="shared" si="14"/>
        <v>323.77035127026369</v>
      </c>
      <c r="I238" s="19">
        <f t="shared" si="15"/>
        <v>98.770351270263689</v>
      </c>
      <c r="J238" s="2" t="s">
        <v>221</v>
      </c>
      <c r="K238" s="2" t="s">
        <v>15</v>
      </c>
      <c r="L238" s="2" t="s">
        <v>222</v>
      </c>
      <c r="M238" s="2" t="s">
        <v>33</v>
      </c>
      <c r="N238" s="2" t="s">
        <v>223</v>
      </c>
      <c r="O238" s="2" t="s">
        <v>224</v>
      </c>
      <c r="P238" s="2" t="s">
        <v>71</v>
      </c>
      <c r="Q238" s="2" t="s">
        <v>225</v>
      </c>
      <c r="R238" s="2" t="s">
        <v>226</v>
      </c>
      <c r="S238" s="2" t="s">
        <v>227</v>
      </c>
    </row>
    <row r="239" spans="1:19" ht="15" customHeight="1" x14ac:dyDescent="0.25">
      <c r="A239" s="1">
        <v>1630</v>
      </c>
      <c r="B239" s="2" t="s">
        <v>769</v>
      </c>
      <c r="C239" s="12">
        <v>4626</v>
      </c>
      <c r="D239" s="16">
        <f t="shared" si="12"/>
        <v>6.5298125607847072E-3</v>
      </c>
      <c r="E239" s="10">
        <v>26190</v>
      </c>
      <c r="F239" s="16">
        <f t="shared" si="13"/>
        <v>4.2588440531316409E-3</v>
      </c>
      <c r="G239" s="71">
        <v>691</v>
      </c>
      <c r="H239" s="71">
        <f t="shared" si="14"/>
        <v>2021.7942494479239</v>
      </c>
      <c r="I239" s="19">
        <f t="shared" si="15"/>
        <v>1330.7942494479239</v>
      </c>
      <c r="J239" s="2" t="s">
        <v>770</v>
      </c>
      <c r="K239" s="2" t="s">
        <v>134</v>
      </c>
      <c r="L239" s="2" t="s">
        <v>771</v>
      </c>
      <c r="M239" s="2" t="s">
        <v>43</v>
      </c>
      <c r="N239" s="2" t="s">
        <v>772</v>
      </c>
      <c r="O239" s="2" t="s">
        <v>773</v>
      </c>
      <c r="P239" s="2" t="s">
        <v>36</v>
      </c>
      <c r="Q239" s="2" t="s">
        <v>774</v>
      </c>
      <c r="R239" s="2" t="s">
        <v>775</v>
      </c>
      <c r="S239" s="2" t="s">
        <v>776</v>
      </c>
    </row>
    <row r="240" spans="1:19" ht="15" customHeight="1" x14ac:dyDescent="0.25">
      <c r="A240" s="1">
        <v>1315</v>
      </c>
      <c r="B240" s="2" t="s">
        <v>1188</v>
      </c>
      <c r="C240" s="13">
        <v>748</v>
      </c>
      <c r="D240" s="16">
        <f t="shared" si="12"/>
        <v>1.0558365316616863E-3</v>
      </c>
      <c r="E240" s="10">
        <v>10217</v>
      </c>
      <c r="F240" s="16">
        <f t="shared" si="13"/>
        <v>1.6614207594824733E-3</v>
      </c>
      <c r="G240" s="71">
        <v>455</v>
      </c>
      <c r="H240" s="71">
        <f t="shared" si="14"/>
        <v>509.21401636041554</v>
      </c>
      <c r="I240" s="19">
        <f t="shared" si="15"/>
        <v>54.214016360415542</v>
      </c>
      <c r="J240" s="2" t="s">
        <v>1189</v>
      </c>
      <c r="K240" s="2" t="s">
        <v>15</v>
      </c>
      <c r="L240" s="2" t="s">
        <v>771</v>
      </c>
      <c r="M240" s="2" t="s">
        <v>43</v>
      </c>
      <c r="N240" s="2" t="s">
        <v>942</v>
      </c>
      <c r="O240" s="2" t="s">
        <v>1190</v>
      </c>
      <c r="P240" s="2" t="s">
        <v>20</v>
      </c>
      <c r="Q240" s="2" t="s">
        <v>1191</v>
      </c>
      <c r="R240" s="2" t="s">
        <v>1192</v>
      </c>
      <c r="S240" s="2" t="s">
        <v>65</v>
      </c>
    </row>
    <row r="241" spans="1:19" ht="15" customHeight="1" x14ac:dyDescent="0.25">
      <c r="A241" s="1">
        <v>1157</v>
      </c>
      <c r="B241" s="2" t="s">
        <v>1004</v>
      </c>
      <c r="C241" s="12">
        <v>1786</v>
      </c>
      <c r="D241" s="16">
        <f t="shared" si="12"/>
        <v>2.5210214512670745E-3</v>
      </c>
      <c r="E241" s="10">
        <v>17154</v>
      </c>
      <c r="F241" s="16">
        <f t="shared" si="13"/>
        <v>2.7894696787865662E-3</v>
      </c>
      <c r="G241" s="71">
        <v>0</v>
      </c>
      <c r="H241" s="71">
        <f t="shared" si="14"/>
        <v>995.18603777205215</v>
      </c>
      <c r="I241" s="19">
        <f t="shared" si="15"/>
        <v>995.18603777205215</v>
      </c>
      <c r="J241" s="2" t="s">
        <v>1005</v>
      </c>
      <c r="K241" s="2" t="s">
        <v>123</v>
      </c>
      <c r="L241" s="2" t="s">
        <v>418</v>
      </c>
      <c r="M241" s="2" t="s">
        <v>33</v>
      </c>
      <c r="N241" s="2" t="s">
        <v>939</v>
      </c>
      <c r="O241" s="2" t="s">
        <v>1006</v>
      </c>
      <c r="P241" s="2" t="s">
        <v>128</v>
      </c>
      <c r="Q241" s="2" t="s">
        <v>1007</v>
      </c>
      <c r="R241" s="2" t="s">
        <v>1008</v>
      </c>
      <c r="S241" s="2" t="s">
        <v>1009</v>
      </c>
    </row>
    <row r="242" spans="1:19" ht="15" customHeight="1" x14ac:dyDescent="0.25">
      <c r="A242" s="1">
        <v>1527</v>
      </c>
      <c r="B242" s="2" t="s">
        <v>416</v>
      </c>
      <c r="C242" s="12">
        <v>542</v>
      </c>
      <c r="D242" s="16">
        <f t="shared" si="12"/>
        <v>7.6505802160512556E-4</v>
      </c>
      <c r="E242" s="4">
        <v>14346</v>
      </c>
      <c r="F242" s="16">
        <f t="shared" si="13"/>
        <v>2.332851347316782E-3</v>
      </c>
      <c r="G242" s="71">
        <v>455</v>
      </c>
      <c r="H242" s="71">
        <f t="shared" si="14"/>
        <v>580.54821573596553</v>
      </c>
      <c r="I242" s="19">
        <f t="shared" si="15"/>
        <v>125.54821573596553</v>
      </c>
      <c r="J242" s="2" t="s">
        <v>417</v>
      </c>
      <c r="K242" s="2" t="s">
        <v>15</v>
      </c>
      <c r="L242" s="2" t="s">
        <v>418</v>
      </c>
      <c r="M242" s="2" t="s">
        <v>33</v>
      </c>
      <c r="N242" s="2" t="s">
        <v>351</v>
      </c>
      <c r="O242" s="2" t="s">
        <v>419</v>
      </c>
      <c r="P242" s="2" t="s">
        <v>20</v>
      </c>
      <c r="Q242" s="2" t="s">
        <v>420</v>
      </c>
      <c r="R242" s="2" t="s">
        <v>421</v>
      </c>
      <c r="S242" s="2" t="s">
        <v>422</v>
      </c>
    </row>
    <row r="243" spans="1:19" ht="15" customHeight="1" x14ac:dyDescent="0.25">
      <c r="A243" s="1">
        <v>882</v>
      </c>
      <c r="B243" s="2" t="s">
        <v>1423</v>
      </c>
      <c r="C243" s="12">
        <v>451</v>
      </c>
      <c r="D243" s="16">
        <f t="shared" si="12"/>
        <v>6.3660732056072258E-4</v>
      </c>
      <c r="E243" s="10">
        <v>13461</v>
      </c>
      <c r="F243" s="16">
        <f t="shared" si="13"/>
        <v>2.1889385184881639E-3</v>
      </c>
      <c r="G243" s="71">
        <v>455</v>
      </c>
      <c r="H243" s="71">
        <f t="shared" si="14"/>
        <v>529.50729023776137</v>
      </c>
      <c r="I243" s="19">
        <f t="shared" si="15"/>
        <v>74.507290237761367</v>
      </c>
      <c r="J243" s="2" t="s">
        <v>1424</v>
      </c>
      <c r="K243" s="2" t="s">
        <v>134</v>
      </c>
      <c r="L243" s="2" t="s">
        <v>1425</v>
      </c>
      <c r="M243" s="2" t="s">
        <v>446</v>
      </c>
      <c r="N243" s="2" t="s">
        <v>705</v>
      </c>
      <c r="O243" s="2" t="s">
        <v>1426</v>
      </c>
      <c r="P243" s="2" t="s">
        <v>36</v>
      </c>
      <c r="Q243" s="2" t="s">
        <v>1427</v>
      </c>
      <c r="R243" s="2" t="s">
        <v>1428</v>
      </c>
      <c r="S243" s="2" t="s">
        <v>1429</v>
      </c>
    </row>
    <row r="244" spans="1:19" ht="15" customHeight="1" x14ac:dyDescent="0.25">
      <c r="A244" s="1">
        <v>733</v>
      </c>
      <c r="B244" s="2" t="s">
        <v>438</v>
      </c>
      <c r="C244" s="12">
        <v>794</v>
      </c>
      <c r="D244" s="16">
        <f t="shared" si="12"/>
        <v>1.1207676552665493E-3</v>
      </c>
      <c r="E244" s="4">
        <v>7065</v>
      </c>
      <c r="F244" s="16">
        <f t="shared" si="13"/>
        <v>1.1488634301403224E-3</v>
      </c>
      <c r="G244" s="71">
        <v>691</v>
      </c>
      <c r="H244" s="71">
        <f t="shared" si="14"/>
        <v>425.32886540524783</v>
      </c>
      <c r="I244" s="19">
        <f t="shared" si="15"/>
        <v>-265.67113459475217</v>
      </c>
      <c r="J244" s="2" t="s">
        <v>439</v>
      </c>
      <c r="K244" s="2" t="s">
        <v>15</v>
      </c>
      <c r="L244" s="2" t="s">
        <v>59</v>
      </c>
      <c r="M244" s="2" t="s">
        <v>17</v>
      </c>
      <c r="N244" s="2" t="s">
        <v>264</v>
      </c>
      <c r="O244" s="2" t="s">
        <v>440</v>
      </c>
      <c r="P244" s="2" t="s">
        <v>20</v>
      </c>
      <c r="Q244" s="2" t="s">
        <v>441</v>
      </c>
      <c r="R244" s="2" t="s">
        <v>442</v>
      </c>
      <c r="S244" s="2" t="s">
        <v>65</v>
      </c>
    </row>
    <row r="245" spans="1:19" ht="15" customHeight="1" x14ac:dyDescent="0.25">
      <c r="A245" s="1">
        <v>1194</v>
      </c>
      <c r="B245" s="2" t="s">
        <v>1023</v>
      </c>
      <c r="C245" s="12">
        <v>896</v>
      </c>
      <c r="D245" s="16">
        <f t="shared" si="12"/>
        <v>1.2647453641295066E-3</v>
      </c>
      <c r="E245" s="10">
        <v>45448</v>
      </c>
      <c r="F245" s="16">
        <f t="shared" si="13"/>
        <v>7.3904522537887292E-3</v>
      </c>
      <c r="G245" s="71">
        <v>455</v>
      </c>
      <c r="H245" s="71">
        <f t="shared" si="14"/>
        <v>1621.9840335978774</v>
      </c>
      <c r="I245" s="19">
        <f t="shared" si="15"/>
        <v>1166.9840335978774</v>
      </c>
      <c r="J245" s="2" t="s">
        <v>1024</v>
      </c>
      <c r="K245" s="2" t="s">
        <v>307</v>
      </c>
      <c r="L245" s="2" t="s">
        <v>392</v>
      </c>
      <c r="M245" s="2" t="s">
        <v>43</v>
      </c>
      <c r="N245" s="2" t="s">
        <v>1025</v>
      </c>
      <c r="O245" s="2" t="s">
        <v>1026</v>
      </c>
      <c r="P245" s="2" t="s">
        <v>36</v>
      </c>
      <c r="Q245" s="2" t="s">
        <v>1027</v>
      </c>
      <c r="R245" s="2" t="s">
        <v>1028</v>
      </c>
      <c r="S245" s="2" t="s">
        <v>65</v>
      </c>
    </row>
    <row r="246" spans="1:19" ht="15" customHeight="1" x14ac:dyDescent="0.25">
      <c r="A246" s="1">
        <v>1127</v>
      </c>
      <c r="B246" s="2" t="s">
        <v>1624</v>
      </c>
      <c r="C246" s="15">
        <v>3561</v>
      </c>
      <c r="D246" s="16">
        <f t="shared" si="12"/>
        <v>5.0265158947155946E-3</v>
      </c>
      <c r="E246" s="11">
        <v>31407</v>
      </c>
      <c r="F246" s="16">
        <f t="shared" si="13"/>
        <v>5.1071979830739E-3</v>
      </c>
      <c r="G246" s="71">
        <v>455</v>
      </c>
      <c r="H246" s="72">
        <f t="shared" si="14"/>
        <v>1899.0579806977512</v>
      </c>
      <c r="I246" s="19">
        <f t="shared" si="15"/>
        <v>1444.0579806977512</v>
      </c>
      <c r="J246" s="2" t="s">
        <v>1625</v>
      </c>
      <c r="K246" s="2" t="s">
        <v>134</v>
      </c>
      <c r="L246" s="2" t="s">
        <v>844</v>
      </c>
      <c r="M246" s="2" t="s">
        <v>33</v>
      </c>
      <c r="N246" s="2" t="s">
        <v>922</v>
      </c>
      <c r="O246" s="2" t="s">
        <v>1626</v>
      </c>
      <c r="P246" s="2" t="s">
        <v>36</v>
      </c>
      <c r="Q246" s="2" t="s">
        <v>1627</v>
      </c>
      <c r="R246" s="2" t="s">
        <v>1628</v>
      </c>
      <c r="S246" s="2" t="s">
        <v>65</v>
      </c>
    </row>
    <row r="247" spans="1:19" ht="15" customHeight="1" x14ac:dyDescent="0.25">
      <c r="C247" s="13">
        <f>SUM(C2:C246)</f>
        <v>708443</v>
      </c>
      <c r="E247" s="13">
        <f>SUM(E2:E246)</f>
        <v>6149556</v>
      </c>
      <c r="H247" s="74">
        <f>SUM(H2:H246)</f>
        <v>374800</v>
      </c>
    </row>
    <row r="249" spans="1:19" ht="15" customHeight="1" x14ac:dyDescent="0.25">
      <c r="B249" s="62" t="s">
        <v>1680</v>
      </c>
      <c r="C249" s="63">
        <v>374800</v>
      </c>
    </row>
    <row r="251" spans="1:19" ht="15" customHeight="1" x14ac:dyDescent="0.25">
      <c r="B251" s="62" t="s">
        <v>1679</v>
      </c>
      <c r="D251" s="60">
        <v>0.5</v>
      </c>
      <c r="F251" s="60">
        <v>0.5</v>
      </c>
    </row>
  </sheetData>
  <sortState ref="A2:T246">
    <sortCondition ref="B2:B246"/>
  </sortState>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sheetViews>
  <sheetFormatPr defaultRowHeight="15" customHeight="1" x14ac:dyDescent="0.25"/>
  <cols>
    <col min="1" max="1" width="9.85546875" style="20" bestFit="1" customWidth="1"/>
    <col min="2" max="2" width="49.85546875" style="20" customWidth="1"/>
    <col min="3" max="3" width="13.7109375" style="51" bestFit="1" customWidth="1"/>
    <col min="4" max="4" width="10.140625" style="51" bestFit="1" customWidth="1"/>
    <col min="5" max="5" width="24.42578125" style="32" bestFit="1" customWidth="1"/>
    <col min="6" max="6" width="4.42578125" style="20" bestFit="1" customWidth="1"/>
    <col min="7" max="7" width="26.7109375" style="20" bestFit="1" customWidth="1"/>
    <col min="8" max="8" width="4.42578125" style="20" bestFit="1" customWidth="1"/>
    <col min="9" max="9" width="16.7109375" style="20" customWidth="1"/>
    <col min="10" max="16384" width="9.140625" style="20"/>
  </cols>
  <sheetData>
    <row r="1" spans="1:18" s="44" customFormat="1" ht="15" customHeight="1" x14ac:dyDescent="0.25">
      <c r="A1" s="44" t="s">
        <v>0</v>
      </c>
      <c r="B1" s="44" t="s">
        <v>1</v>
      </c>
      <c r="C1" s="48" t="s">
        <v>1666</v>
      </c>
      <c r="D1" s="48" t="s">
        <v>1657</v>
      </c>
      <c r="E1" s="45"/>
    </row>
    <row r="2" spans="1:18" s="26" customFormat="1" ht="15" customHeight="1" x14ac:dyDescent="0.25">
      <c r="A2" s="21">
        <v>729</v>
      </c>
      <c r="B2" s="22" t="s">
        <v>311</v>
      </c>
      <c r="C2" s="36">
        <v>947</v>
      </c>
      <c r="D2" s="37">
        <v>50568</v>
      </c>
      <c r="E2" s="31"/>
      <c r="J2" s="22"/>
      <c r="K2" s="22"/>
      <c r="L2" s="22"/>
      <c r="M2" s="22"/>
      <c r="N2" s="22"/>
      <c r="O2" s="22"/>
      <c r="P2" s="22"/>
      <c r="Q2" s="22"/>
      <c r="R2" s="22"/>
    </row>
    <row r="3" spans="1:18" s="26" customFormat="1" ht="15" customHeight="1" x14ac:dyDescent="0.25">
      <c r="A3" s="21">
        <v>913</v>
      </c>
      <c r="B3" s="22" t="s">
        <v>793</v>
      </c>
      <c r="C3" s="36">
        <v>947</v>
      </c>
      <c r="D3" s="37">
        <v>63931</v>
      </c>
      <c r="E3" s="31"/>
      <c r="J3" s="22"/>
      <c r="K3" s="22"/>
      <c r="L3" s="22"/>
      <c r="M3" s="22"/>
      <c r="N3" s="22"/>
      <c r="O3" s="22"/>
      <c r="P3" s="22"/>
      <c r="Q3" s="22"/>
      <c r="R3" s="22"/>
    </row>
    <row r="4" spans="1:18" s="26" customFormat="1" ht="15" customHeight="1" x14ac:dyDescent="0.25">
      <c r="A4" s="21">
        <v>989</v>
      </c>
      <c r="B4" s="22" t="s">
        <v>1531</v>
      </c>
      <c r="C4" s="36">
        <v>1080</v>
      </c>
      <c r="D4" s="37">
        <v>95653</v>
      </c>
      <c r="E4" s="31"/>
      <c r="J4" s="22"/>
      <c r="K4" s="22"/>
      <c r="L4" s="22"/>
      <c r="M4" s="22"/>
      <c r="N4" s="22"/>
      <c r="O4" s="22"/>
      <c r="P4" s="22"/>
      <c r="Q4" s="22"/>
      <c r="R4" s="22"/>
    </row>
    <row r="5" spans="1:18" s="26" customFormat="1" ht="15" customHeight="1" x14ac:dyDescent="0.25">
      <c r="A5" s="21">
        <v>1058</v>
      </c>
      <c r="B5" s="22" t="s">
        <v>554</v>
      </c>
      <c r="C5" s="38">
        <v>1600</v>
      </c>
      <c r="D5" s="37">
        <v>72641</v>
      </c>
      <c r="E5" s="31"/>
      <c r="J5" s="22"/>
      <c r="K5" s="22"/>
      <c r="L5" s="22"/>
      <c r="M5" s="22"/>
      <c r="N5" s="22"/>
      <c r="O5" s="22"/>
      <c r="P5" s="22"/>
      <c r="Q5" s="22"/>
      <c r="R5" s="22"/>
    </row>
    <row r="6" spans="1:18" s="26" customFormat="1" ht="15" customHeight="1" x14ac:dyDescent="0.25">
      <c r="A6" s="21">
        <v>1051</v>
      </c>
      <c r="B6" s="22" t="s">
        <v>782</v>
      </c>
      <c r="C6" s="38">
        <v>1884</v>
      </c>
      <c r="D6" s="37">
        <v>60066</v>
      </c>
      <c r="E6" s="31"/>
      <c r="J6" s="22"/>
      <c r="K6" s="22"/>
      <c r="L6" s="22"/>
      <c r="M6" s="22"/>
      <c r="N6" s="22"/>
      <c r="O6" s="22"/>
      <c r="P6" s="22"/>
      <c r="Q6" s="22"/>
      <c r="R6" s="22"/>
    </row>
    <row r="7" spans="1:18" s="26" customFormat="1" ht="15" customHeight="1" x14ac:dyDescent="0.25">
      <c r="A7" s="21">
        <v>1048</v>
      </c>
      <c r="B7" s="22" t="s">
        <v>651</v>
      </c>
      <c r="C7" s="38">
        <v>3265</v>
      </c>
      <c r="D7" s="37">
        <v>58010</v>
      </c>
      <c r="E7" s="31"/>
      <c r="J7" s="22"/>
      <c r="K7" s="22"/>
      <c r="L7" s="22"/>
      <c r="M7" s="22"/>
      <c r="N7" s="22"/>
      <c r="O7" s="22"/>
      <c r="P7" s="22"/>
      <c r="Q7" s="22"/>
      <c r="R7" s="22"/>
    </row>
    <row r="8" spans="1:18" s="26" customFormat="1" ht="15" customHeight="1" x14ac:dyDescent="0.25">
      <c r="A8" s="21">
        <v>1134</v>
      </c>
      <c r="B8" s="22" t="s">
        <v>828</v>
      </c>
      <c r="C8" s="36">
        <v>3613</v>
      </c>
      <c r="D8" s="37">
        <v>73017</v>
      </c>
      <c r="E8" s="33"/>
      <c r="J8" s="22"/>
      <c r="K8" s="22"/>
      <c r="L8" s="22"/>
      <c r="M8" s="22"/>
      <c r="N8" s="22"/>
      <c r="O8" s="22"/>
      <c r="P8" s="22"/>
      <c r="Q8" s="22"/>
      <c r="R8" s="22"/>
    </row>
    <row r="9" spans="1:18" s="26" customFormat="1" ht="15" customHeight="1" x14ac:dyDescent="0.25">
      <c r="A9" s="21">
        <v>680</v>
      </c>
      <c r="B9" s="22" t="s">
        <v>305</v>
      </c>
      <c r="C9" s="36">
        <v>4319</v>
      </c>
      <c r="D9" s="37">
        <v>167586</v>
      </c>
      <c r="E9" s="31"/>
      <c r="J9" s="22"/>
      <c r="K9" s="22"/>
      <c r="L9" s="22"/>
      <c r="M9" s="22"/>
      <c r="N9" s="22"/>
      <c r="O9" s="22"/>
      <c r="P9" s="22"/>
      <c r="Q9" s="22"/>
      <c r="R9" s="22"/>
    </row>
    <row r="10" spans="1:18" s="26" customFormat="1" ht="15" customHeight="1" x14ac:dyDescent="0.25">
      <c r="A10" s="21">
        <v>1092</v>
      </c>
      <c r="B10" s="22" t="s">
        <v>823</v>
      </c>
      <c r="C10" s="38">
        <v>5412</v>
      </c>
      <c r="D10" s="37">
        <v>67737</v>
      </c>
      <c r="E10" s="33"/>
      <c r="J10" s="22"/>
      <c r="K10" s="22"/>
      <c r="L10" s="22"/>
      <c r="M10" s="22"/>
      <c r="N10" s="22"/>
      <c r="O10" s="22"/>
      <c r="P10" s="22"/>
      <c r="Q10" s="22"/>
      <c r="R10" s="22"/>
    </row>
    <row r="11" spans="1:18" s="26" customFormat="1" ht="15" customHeight="1" x14ac:dyDescent="0.25">
      <c r="A11" s="21">
        <v>988</v>
      </c>
      <c r="B11" s="22" t="s">
        <v>1512</v>
      </c>
      <c r="C11" s="38">
        <v>7852</v>
      </c>
      <c r="D11" s="37">
        <v>68095</v>
      </c>
      <c r="E11" s="31"/>
      <c r="J11" s="22"/>
      <c r="K11" s="22"/>
      <c r="L11" s="22"/>
      <c r="M11" s="22"/>
      <c r="N11" s="22"/>
      <c r="O11" s="22"/>
      <c r="P11" s="22"/>
      <c r="Q11" s="22"/>
      <c r="R11" s="22"/>
    </row>
    <row r="12" spans="1:18" s="26" customFormat="1" ht="15" customHeight="1" x14ac:dyDescent="0.25">
      <c r="A12" s="21">
        <v>755</v>
      </c>
      <c r="B12" s="22" t="s">
        <v>507</v>
      </c>
      <c r="C12" s="38">
        <v>10417</v>
      </c>
      <c r="D12" s="37">
        <v>49058</v>
      </c>
      <c r="E12" s="31"/>
      <c r="J12" s="22"/>
      <c r="K12" s="22"/>
      <c r="L12" s="22"/>
      <c r="M12" s="22"/>
      <c r="N12" s="22"/>
      <c r="O12" s="22"/>
      <c r="P12" s="22"/>
      <c r="Q12" s="22"/>
      <c r="R12" s="22"/>
    </row>
    <row r="13" spans="1:18" s="26" customFormat="1" ht="15" customHeight="1" x14ac:dyDescent="0.25">
      <c r="A13" s="21">
        <v>1244</v>
      </c>
      <c r="B13" s="22" t="s">
        <v>1092</v>
      </c>
      <c r="C13" s="38">
        <v>11210</v>
      </c>
      <c r="D13" s="37">
        <v>21367</v>
      </c>
      <c r="E13" s="33"/>
      <c r="F13" s="24"/>
      <c r="G13" s="28"/>
      <c r="H13" s="25"/>
      <c r="I13" s="22"/>
      <c r="J13" s="22"/>
      <c r="K13" s="22"/>
      <c r="L13" s="22"/>
      <c r="M13" s="22"/>
      <c r="N13" s="22"/>
      <c r="O13" s="22"/>
      <c r="P13" s="22"/>
      <c r="Q13" s="22"/>
      <c r="R13" s="22"/>
    </row>
    <row r="14" spans="1:18" s="26" customFormat="1" ht="15" customHeight="1" x14ac:dyDescent="0.25">
      <c r="A14" s="21">
        <v>1079</v>
      </c>
      <c r="B14" s="22" t="s">
        <v>800</v>
      </c>
      <c r="C14" s="38">
        <v>12433</v>
      </c>
      <c r="D14" s="37">
        <v>57332</v>
      </c>
      <c r="E14" s="31"/>
      <c r="J14" s="22"/>
      <c r="K14" s="22"/>
      <c r="L14" s="22"/>
      <c r="M14" s="22"/>
      <c r="N14" s="22"/>
      <c r="O14" s="22"/>
      <c r="P14" s="22"/>
      <c r="Q14" s="22"/>
      <c r="R14" s="22"/>
    </row>
    <row r="15" spans="1:18" s="26" customFormat="1" ht="15" customHeight="1" x14ac:dyDescent="0.25">
      <c r="A15" s="21">
        <v>1175</v>
      </c>
      <c r="B15" s="22" t="s">
        <v>454</v>
      </c>
      <c r="C15" s="38">
        <v>14062</v>
      </c>
      <c r="D15" s="37">
        <v>53820</v>
      </c>
      <c r="E15" s="33"/>
      <c r="F15" s="21"/>
      <c r="G15" s="22"/>
      <c r="H15" s="23"/>
      <c r="I15" s="10"/>
      <c r="J15" s="22"/>
      <c r="K15" s="22"/>
      <c r="L15" s="22"/>
      <c r="M15" s="22"/>
      <c r="N15" s="22"/>
      <c r="O15" s="22"/>
      <c r="P15" s="22"/>
      <c r="Q15" s="22"/>
      <c r="R15" s="22"/>
    </row>
    <row r="16" spans="1:18" s="26" customFormat="1" ht="15" customHeight="1" x14ac:dyDescent="0.25">
      <c r="A16" s="21">
        <v>1226</v>
      </c>
      <c r="B16" s="22" t="s">
        <v>1042</v>
      </c>
      <c r="C16" s="38">
        <v>14199</v>
      </c>
      <c r="D16" s="37">
        <v>29506</v>
      </c>
      <c r="E16" s="33"/>
      <c r="F16" s="24"/>
      <c r="G16" s="28"/>
      <c r="H16" s="25"/>
      <c r="I16" s="22"/>
      <c r="J16" s="22"/>
      <c r="K16" s="22"/>
      <c r="L16" s="22"/>
      <c r="M16" s="22"/>
      <c r="N16" s="22"/>
      <c r="O16" s="22"/>
      <c r="P16" s="22"/>
      <c r="Q16" s="22"/>
      <c r="R16" s="22"/>
    </row>
    <row r="17" spans="1:18" s="26" customFormat="1" ht="15" customHeight="1" x14ac:dyDescent="0.25">
      <c r="A17" s="21">
        <v>1195</v>
      </c>
      <c r="B17" s="22" t="s">
        <v>592</v>
      </c>
      <c r="C17" s="38">
        <v>22195</v>
      </c>
      <c r="D17" s="37">
        <v>1304259</v>
      </c>
      <c r="E17" s="33"/>
      <c r="F17" s="21"/>
      <c r="G17" s="22"/>
      <c r="H17" s="23"/>
      <c r="I17" s="10"/>
      <c r="J17" s="22"/>
      <c r="K17" s="22"/>
      <c r="L17" s="22"/>
      <c r="M17" s="22"/>
      <c r="N17" s="22"/>
      <c r="O17" s="22"/>
      <c r="P17" s="22"/>
      <c r="Q17" s="22"/>
      <c r="R17" s="22"/>
    </row>
    <row r="18" spans="1:18" s="26" customFormat="1" ht="15" customHeight="1" x14ac:dyDescent="0.25">
      <c r="A18" s="21">
        <v>1030</v>
      </c>
      <c r="B18" s="22" t="s">
        <v>819</v>
      </c>
      <c r="C18" s="38">
        <v>27542</v>
      </c>
      <c r="D18" s="37">
        <v>110299</v>
      </c>
      <c r="E18" s="31"/>
      <c r="J18" s="22"/>
      <c r="K18" s="22"/>
      <c r="L18" s="22"/>
      <c r="M18" s="22"/>
      <c r="N18" s="22"/>
      <c r="O18" s="22"/>
      <c r="P18" s="22"/>
      <c r="Q18" s="22"/>
      <c r="R18" s="22"/>
    </row>
    <row r="19" spans="1:18" s="26" customFormat="1" ht="15" customHeight="1" x14ac:dyDescent="0.25">
      <c r="A19" s="21">
        <v>892</v>
      </c>
      <c r="B19" s="22" t="s">
        <v>1430</v>
      </c>
      <c r="C19" s="38">
        <v>28073</v>
      </c>
      <c r="D19" s="37">
        <v>114421</v>
      </c>
      <c r="E19" s="31"/>
      <c r="J19" s="22"/>
      <c r="K19" s="22"/>
      <c r="L19" s="22"/>
      <c r="M19" s="22"/>
      <c r="N19" s="22"/>
      <c r="O19" s="22"/>
      <c r="P19" s="22"/>
      <c r="Q19" s="22"/>
      <c r="R19" s="22"/>
    </row>
    <row r="20" spans="1:18" ht="15" customHeight="1" x14ac:dyDescent="0.25">
      <c r="A20" s="21">
        <v>1281</v>
      </c>
      <c r="B20" s="22" t="s">
        <v>787</v>
      </c>
      <c r="C20" s="38">
        <v>38748</v>
      </c>
      <c r="D20" s="37">
        <v>104444</v>
      </c>
      <c r="E20" s="26"/>
      <c r="F20" s="24"/>
      <c r="G20" s="28"/>
      <c r="H20" s="25"/>
      <c r="I20" s="22"/>
      <c r="J20" s="22"/>
      <c r="K20" s="22"/>
      <c r="L20" s="22"/>
      <c r="M20" s="22"/>
      <c r="N20" s="22"/>
      <c r="O20" s="22"/>
      <c r="P20" s="22"/>
      <c r="Q20" s="22"/>
      <c r="R20" s="22"/>
    </row>
    <row r="21" spans="1:18" s="26" customFormat="1" ht="15" customHeight="1" x14ac:dyDescent="0.25">
      <c r="A21" s="21">
        <v>1121</v>
      </c>
      <c r="B21" s="22" t="s">
        <v>813</v>
      </c>
      <c r="C21" s="38">
        <v>47714</v>
      </c>
      <c r="D21" s="37">
        <v>134932</v>
      </c>
      <c r="E21" s="33"/>
      <c r="J21" s="22"/>
      <c r="K21" s="22"/>
      <c r="L21" s="22"/>
      <c r="M21" s="22"/>
      <c r="N21" s="22"/>
      <c r="O21" s="22"/>
      <c r="P21" s="22"/>
      <c r="Q21" s="22"/>
      <c r="R21" s="22"/>
    </row>
    <row r="22" spans="1:18" s="26" customFormat="1" ht="15" customHeight="1" x14ac:dyDescent="0.25">
      <c r="A22" s="21">
        <v>1123</v>
      </c>
      <c r="B22" s="22" t="s">
        <v>806</v>
      </c>
      <c r="C22" s="36">
        <v>47782</v>
      </c>
      <c r="D22" s="37">
        <v>461943</v>
      </c>
      <c r="E22" s="33"/>
      <c r="J22" s="22"/>
      <c r="K22" s="22"/>
      <c r="L22" s="22"/>
      <c r="M22" s="22"/>
      <c r="N22" s="22"/>
      <c r="O22" s="22"/>
      <c r="P22" s="22"/>
      <c r="Q22" s="22"/>
      <c r="R22" s="22"/>
    </row>
    <row r="23" spans="1:18" s="26" customFormat="1" ht="15" customHeight="1" x14ac:dyDescent="0.25">
      <c r="A23" s="21">
        <v>683</v>
      </c>
      <c r="B23" s="22" t="s">
        <v>993</v>
      </c>
      <c r="C23" s="38">
        <v>72120</v>
      </c>
      <c r="D23" s="37">
        <v>167466</v>
      </c>
      <c r="E23" s="31"/>
      <c r="J23" s="22"/>
      <c r="K23" s="22"/>
      <c r="L23" s="22"/>
      <c r="M23" s="22"/>
      <c r="N23" s="22"/>
      <c r="O23" s="22"/>
      <c r="P23" s="22"/>
      <c r="Q23" s="22"/>
      <c r="R23" s="22"/>
    </row>
    <row r="24" spans="1:18" s="26" customFormat="1" ht="15" customHeight="1" x14ac:dyDescent="0.25">
      <c r="A24" s="21">
        <v>1185</v>
      </c>
      <c r="B24" s="22" t="s">
        <v>1014</v>
      </c>
      <c r="C24" s="40">
        <v>80731</v>
      </c>
      <c r="D24" s="41">
        <v>188197</v>
      </c>
      <c r="E24" s="32"/>
      <c r="F24" s="21"/>
      <c r="G24" s="22"/>
      <c r="H24" s="27"/>
      <c r="I24" s="10"/>
      <c r="J24" s="20"/>
      <c r="K24" s="20"/>
      <c r="L24" s="20"/>
      <c r="M24" s="20"/>
      <c r="N24" s="20"/>
      <c r="O24" s="20"/>
      <c r="P24" s="20"/>
      <c r="Q24" s="20"/>
      <c r="R24" s="20"/>
    </row>
    <row r="25" spans="1:18" s="26" customFormat="1" ht="15" customHeight="1" x14ac:dyDescent="0.25">
      <c r="A25" s="21"/>
      <c r="B25" s="22"/>
      <c r="C25" s="38">
        <f>SUM(C2:C24)</f>
        <v>458145</v>
      </c>
      <c r="D25" s="38">
        <f>SUM(D2:D24)</f>
        <v>3574348</v>
      </c>
      <c r="F25" s="24"/>
      <c r="H25" s="25"/>
      <c r="I25" s="22"/>
      <c r="J25" s="22"/>
      <c r="K25" s="22"/>
      <c r="L25" s="22"/>
      <c r="M25" s="22"/>
      <c r="N25" s="22"/>
      <c r="O25" s="22"/>
      <c r="P25" s="22"/>
      <c r="Q25" s="22"/>
      <c r="R25" s="22"/>
    </row>
    <row r="26" spans="1:18" s="26" customFormat="1" ht="15" customHeight="1" x14ac:dyDescent="0.25">
      <c r="A26" s="21"/>
      <c r="B26" s="22"/>
      <c r="C26" s="38"/>
      <c r="D26" s="38"/>
      <c r="F26" s="24"/>
      <c r="H26" s="25"/>
      <c r="I26" s="22"/>
      <c r="J26" s="22"/>
      <c r="K26" s="22"/>
      <c r="L26" s="22"/>
      <c r="M26" s="22"/>
      <c r="N26" s="22"/>
      <c r="O26" s="22"/>
      <c r="P26" s="22"/>
      <c r="Q26" s="22"/>
      <c r="R26" s="22"/>
    </row>
    <row r="27" spans="1:18" s="26" customFormat="1" ht="15" customHeight="1" x14ac:dyDescent="0.25">
      <c r="A27" s="21"/>
      <c r="B27" s="21" t="s">
        <v>1679</v>
      </c>
      <c r="C27" s="60">
        <v>0.5</v>
      </c>
      <c r="D27" s="60">
        <v>0.5</v>
      </c>
      <c r="F27" s="24"/>
      <c r="H27" s="25"/>
      <c r="I27" s="22"/>
      <c r="J27" s="22"/>
      <c r="K27" s="22"/>
      <c r="L27" s="22"/>
      <c r="M27" s="22"/>
      <c r="N27" s="22"/>
      <c r="O27" s="22"/>
      <c r="P27" s="22"/>
      <c r="Q27" s="22"/>
      <c r="R27" s="22"/>
    </row>
    <row r="28" spans="1:18" s="26" customFormat="1" ht="15" customHeight="1" x14ac:dyDescent="0.25">
      <c r="A28" s="21"/>
      <c r="B28" s="22"/>
      <c r="C28" s="38"/>
      <c r="D28" s="38"/>
      <c r="F28" s="24"/>
      <c r="H28" s="25"/>
      <c r="I28" s="22"/>
      <c r="J28" s="22"/>
      <c r="K28" s="22"/>
      <c r="L28" s="22"/>
      <c r="M28" s="22"/>
      <c r="N28" s="22"/>
      <c r="O28" s="22"/>
      <c r="P28" s="22"/>
      <c r="Q28" s="22"/>
      <c r="R28" s="22"/>
    </row>
    <row r="29" spans="1:18" s="26" customFormat="1" ht="15" customHeight="1" x14ac:dyDescent="0.25">
      <c r="A29" s="21"/>
      <c r="B29" s="46" t="s">
        <v>1673</v>
      </c>
      <c r="C29" s="39">
        <f>C25/'Divided By All'!C247</f>
        <v>0.64669281791195621</v>
      </c>
      <c r="D29" s="49">
        <f>D25/'Divided By All'!E247</f>
        <v>0.58123675920668094</v>
      </c>
      <c r="E29" s="47" t="s">
        <v>1674</v>
      </c>
      <c r="F29" s="24"/>
      <c r="H29" s="25"/>
      <c r="I29" s="22"/>
      <c r="J29" s="22"/>
      <c r="K29" s="22"/>
      <c r="L29" s="22"/>
      <c r="M29" s="22"/>
      <c r="N29" s="22"/>
      <c r="O29" s="22"/>
      <c r="P29" s="22"/>
      <c r="Q29" s="22"/>
      <c r="R29" s="22"/>
    </row>
    <row r="30" spans="1:18" s="26" customFormat="1" ht="15" customHeight="1" x14ac:dyDescent="0.25">
      <c r="A30" s="21"/>
      <c r="B30" s="22"/>
      <c r="C30" s="38"/>
      <c r="D30" s="37"/>
      <c r="E30" s="33"/>
      <c r="F30" s="24"/>
      <c r="G30" s="28"/>
      <c r="H30" s="25"/>
      <c r="I30" s="22"/>
      <c r="J30" s="22"/>
      <c r="K30" s="22"/>
      <c r="L30" s="22"/>
      <c r="M30" s="22"/>
      <c r="N30" s="22"/>
      <c r="O30" s="22"/>
      <c r="P30" s="22"/>
      <c r="Q30" s="22"/>
      <c r="R30" s="22"/>
    </row>
    <row r="31" spans="1:18" s="26" customFormat="1" ht="15" customHeight="1" x14ac:dyDescent="0.25">
      <c r="A31" s="21"/>
      <c r="B31" s="21" t="s">
        <v>1675</v>
      </c>
      <c r="C31" s="35">
        <f>'Divided By All'!C249</f>
        <v>374800</v>
      </c>
      <c r="D31" s="37"/>
      <c r="E31" s="33"/>
      <c r="F31" s="24"/>
      <c r="G31" s="28"/>
      <c r="H31" s="25"/>
      <c r="I31" s="22"/>
      <c r="J31" s="22"/>
      <c r="K31" s="22"/>
      <c r="L31" s="22"/>
      <c r="M31" s="22"/>
      <c r="N31" s="22"/>
      <c r="O31" s="22"/>
      <c r="P31" s="22"/>
      <c r="Q31" s="22"/>
      <c r="R31" s="22"/>
    </row>
    <row r="32" spans="1:18" s="26" customFormat="1" ht="15" customHeight="1" x14ac:dyDescent="0.25">
      <c r="A32" s="21"/>
      <c r="B32" s="21" t="s">
        <v>1676</v>
      </c>
      <c r="C32" s="34">
        <f>((C29*$C$27)+(D29*$D$27))*C31</f>
        <v>230114.0027520326</v>
      </c>
      <c r="D32" s="37"/>
      <c r="E32" s="33"/>
      <c r="F32" s="24"/>
      <c r="G32" s="28"/>
      <c r="H32" s="25"/>
      <c r="I32" s="22"/>
      <c r="J32" s="22"/>
      <c r="K32" s="22"/>
      <c r="L32" s="22"/>
      <c r="M32" s="22"/>
      <c r="N32" s="22"/>
      <c r="O32" s="22"/>
      <c r="P32" s="22"/>
      <c r="Q32" s="22"/>
      <c r="R32" s="22"/>
    </row>
    <row r="33" spans="1:18" s="26" customFormat="1" ht="15" customHeight="1" x14ac:dyDescent="0.25">
      <c r="A33" s="21"/>
      <c r="B33" s="86" t="s">
        <v>1672</v>
      </c>
      <c r="C33" s="38"/>
      <c r="D33" s="37"/>
      <c r="E33" s="33"/>
      <c r="F33" s="24"/>
      <c r="G33" s="28"/>
      <c r="H33" s="25"/>
      <c r="I33" s="22"/>
      <c r="J33" s="22"/>
      <c r="K33" s="22"/>
      <c r="L33" s="22"/>
      <c r="M33" s="22"/>
      <c r="N33" s="22"/>
      <c r="O33" s="22"/>
      <c r="P33" s="22"/>
      <c r="Q33" s="22"/>
      <c r="R33" s="22"/>
    </row>
    <row r="34" spans="1:18" s="26" customFormat="1" ht="15" customHeight="1" x14ac:dyDescent="0.25">
      <c r="A34" s="21"/>
      <c r="B34" s="86"/>
      <c r="C34" s="38"/>
      <c r="D34" s="37"/>
      <c r="E34" s="33"/>
      <c r="F34" s="24"/>
      <c r="G34" s="28"/>
      <c r="H34" s="25"/>
      <c r="I34" s="22"/>
      <c r="J34" s="22"/>
      <c r="K34" s="22"/>
      <c r="L34" s="22"/>
      <c r="M34" s="22"/>
      <c r="N34" s="22"/>
      <c r="O34" s="22"/>
      <c r="P34" s="22"/>
      <c r="Q34" s="22"/>
      <c r="R34" s="22"/>
    </row>
    <row r="35" spans="1:18" s="26" customFormat="1" ht="15" customHeight="1" x14ac:dyDescent="0.25">
      <c r="A35" s="21"/>
      <c r="B35" s="86"/>
      <c r="C35" s="38"/>
      <c r="D35" s="37"/>
      <c r="E35" s="33"/>
      <c r="F35" s="24"/>
      <c r="G35" s="28"/>
      <c r="H35" s="25"/>
      <c r="I35" s="22"/>
      <c r="J35" s="22"/>
      <c r="K35" s="22"/>
      <c r="L35" s="22"/>
      <c r="M35" s="22"/>
      <c r="N35" s="22"/>
      <c r="O35" s="22"/>
      <c r="P35" s="22"/>
      <c r="Q35" s="22"/>
      <c r="R35" s="22"/>
    </row>
    <row r="36" spans="1:18" s="26" customFormat="1" ht="15" customHeight="1" x14ac:dyDescent="0.25">
      <c r="A36" s="21"/>
      <c r="B36" s="86"/>
      <c r="C36" s="37"/>
      <c r="D36" s="50"/>
      <c r="E36" s="33"/>
      <c r="F36" s="24"/>
      <c r="G36" s="28"/>
      <c r="H36" s="25"/>
      <c r="I36" s="22"/>
      <c r="J36" s="22"/>
      <c r="K36" s="22"/>
      <c r="L36" s="22"/>
      <c r="M36" s="22"/>
      <c r="N36" s="22"/>
      <c r="O36" s="22"/>
      <c r="P36" s="22"/>
      <c r="Q36" s="22"/>
      <c r="R36" s="22"/>
    </row>
    <row r="37" spans="1:18" s="26" customFormat="1" ht="15" customHeight="1" x14ac:dyDescent="0.25">
      <c r="A37" s="21"/>
      <c r="B37" s="86"/>
      <c r="C37" s="37"/>
      <c r="D37" s="50"/>
      <c r="E37" s="33"/>
      <c r="F37" s="24"/>
      <c r="G37" s="28"/>
      <c r="H37" s="25"/>
      <c r="I37" s="22"/>
      <c r="J37" s="22"/>
      <c r="K37" s="22"/>
      <c r="L37" s="22"/>
      <c r="M37" s="22"/>
      <c r="N37" s="22"/>
      <c r="O37" s="22"/>
      <c r="P37" s="22"/>
      <c r="Q37" s="22"/>
      <c r="R37" s="22"/>
    </row>
    <row r="38" spans="1:18" s="26" customFormat="1" ht="15" customHeight="1" x14ac:dyDescent="0.25">
      <c r="A38" s="21"/>
      <c r="B38" s="86"/>
      <c r="C38" s="37"/>
      <c r="D38" s="50"/>
      <c r="E38" s="33"/>
      <c r="F38" s="24"/>
      <c r="G38" s="28"/>
      <c r="H38" s="25"/>
      <c r="I38" s="22"/>
      <c r="J38" s="22"/>
      <c r="K38" s="22"/>
      <c r="L38" s="22"/>
      <c r="M38" s="22"/>
      <c r="N38" s="22"/>
      <c r="O38" s="22"/>
      <c r="P38" s="22"/>
      <c r="Q38" s="22"/>
      <c r="R38" s="22"/>
    </row>
    <row r="39" spans="1:18" s="26" customFormat="1" ht="15" customHeight="1" x14ac:dyDescent="0.25">
      <c r="A39" s="21"/>
      <c r="B39" s="87" t="s">
        <v>1677</v>
      </c>
      <c r="C39" s="37"/>
      <c r="D39" s="50"/>
      <c r="E39" s="33"/>
      <c r="F39" s="24"/>
      <c r="G39" s="28"/>
      <c r="H39" s="25"/>
      <c r="I39" s="22"/>
      <c r="J39" s="22"/>
      <c r="K39" s="22"/>
      <c r="L39" s="22"/>
      <c r="M39" s="22"/>
      <c r="N39" s="22"/>
      <c r="O39" s="22"/>
      <c r="P39" s="22"/>
      <c r="Q39" s="22"/>
      <c r="R39" s="22"/>
    </row>
    <row r="40" spans="1:18" s="26" customFormat="1" ht="15" customHeight="1" x14ac:dyDescent="0.25">
      <c r="A40" s="21"/>
      <c r="B40" s="87"/>
      <c r="C40" s="37"/>
      <c r="D40" s="50"/>
      <c r="E40" s="33"/>
      <c r="F40" s="24"/>
      <c r="G40" s="28"/>
      <c r="H40" s="25"/>
      <c r="I40" s="22"/>
      <c r="J40" s="22"/>
      <c r="K40" s="22"/>
      <c r="L40" s="22"/>
      <c r="M40" s="22"/>
      <c r="N40" s="22"/>
      <c r="O40" s="22"/>
      <c r="P40" s="22"/>
      <c r="Q40" s="22"/>
      <c r="R40" s="22"/>
    </row>
    <row r="41" spans="1:18" s="26" customFormat="1" ht="15" customHeight="1" x14ac:dyDescent="0.25">
      <c r="A41" s="21"/>
      <c r="B41" s="87"/>
      <c r="C41" s="37"/>
      <c r="D41" s="50"/>
      <c r="E41" s="33"/>
      <c r="F41" s="24"/>
      <c r="G41" s="28"/>
      <c r="H41" s="25"/>
      <c r="I41" s="22"/>
      <c r="J41" s="22"/>
      <c r="K41" s="22"/>
      <c r="L41" s="22"/>
      <c r="M41" s="22"/>
      <c r="N41" s="22"/>
      <c r="O41" s="22"/>
      <c r="P41" s="22"/>
      <c r="Q41" s="22"/>
      <c r="R41" s="22"/>
    </row>
    <row r="42" spans="1:18" s="26" customFormat="1" ht="15" customHeight="1" x14ac:dyDescent="0.25">
      <c r="A42" s="21"/>
      <c r="B42" s="87"/>
      <c r="C42" s="37"/>
      <c r="D42" s="50"/>
      <c r="E42" s="33"/>
      <c r="F42" s="24"/>
      <c r="G42" s="28"/>
      <c r="H42" s="25"/>
      <c r="I42" s="22"/>
      <c r="J42" s="22"/>
      <c r="K42" s="22"/>
      <c r="L42" s="22"/>
      <c r="M42" s="22"/>
      <c r="N42" s="22"/>
      <c r="O42" s="22"/>
      <c r="P42" s="22"/>
      <c r="Q42" s="22"/>
      <c r="R42" s="22"/>
    </row>
    <row r="43" spans="1:18" s="26" customFormat="1" ht="15" customHeight="1" x14ac:dyDescent="0.25">
      <c r="A43" s="21"/>
      <c r="B43" s="87"/>
      <c r="C43" s="37"/>
      <c r="D43" s="50"/>
      <c r="E43" s="33"/>
      <c r="F43" s="24"/>
      <c r="G43" s="28"/>
      <c r="H43" s="25"/>
      <c r="I43" s="22"/>
      <c r="J43" s="22"/>
      <c r="K43" s="22"/>
      <c r="L43" s="22"/>
      <c r="M43" s="22"/>
      <c r="N43" s="22"/>
      <c r="O43" s="22"/>
      <c r="P43" s="22"/>
      <c r="Q43" s="22"/>
      <c r="R43" s="22"/>
    </row>
    <row r="44" spans="1:18" s="26" customFormat="1" ht="15" customHeight="1" x14ac:dyDescent="0.25">
      <c r="A44" s="21"/>
      <c r="B44" s="87"/>
      <c r="C44" s="37"/>
      <c r="D44" s="50"/>
      <c r="E44" s="33"/>
      <c r="F44" s="24"/>
      <c r="G44" s="28"/>
      <c r="H44" s="25"/>
      <c r="I44" s="22"/>
      <c r="J44" s="22"/>
      <c r="K44" s="22"/>
      <c r="L44" s="22"/>
      <c r="M44" s="22"/>
      <c r="N44" s="22"/>
      <c r="O44" s="22"/>
      <c r="P44" s="22"/>
      <c r="Q44" s="22"/>
      <c r="R44" s="22"/>
    </row>
    <row r="45" spans="1:18" ht="15" customHeight="1" x14ac:dyDescent="0.25">
      <c r="B45" s="87"/>
    </row>
    <row r="46" spans="1:18" ht="15" customHeight="1" x14ac:dyDescent="0.25">
      <c r="B46" s="87"/>
    </row>
    <row r="47" spans="1:18" ht="15" customHeight="1" x14ac:dyDescent="0.25">
      <c r="B47" s="87"/>
    </row>
  </sheetData>
  <sortState ref="A2:R24">
    <sortCondition ref="C2:C24"/>
  </sortState>
  <mergeCells count="2">
    <mergeCell ref="B33:B38"/>
    <mergeCell ref="B39:B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defaultRowHeight="15" customHeight="1" x14ac:dyDescent="0.25"/>
  <cols>
    <col min="1" max="1" width="9.85546875" bestFit="1" customWidth="1"/>
    <col min="2" max="2" width="42.85546875" bestFit="1" customWidth="1"/>
    <col min="3" max="3" width="13.7109375" style="43" bestFit="1" customWidth="1"/>
    <col min="4" max="4" width="12.28515625" style="54" bestFit="1" customWidth="1"/>
    <col min="5" max="5" width="10.140625" style="43" bestFit="1" customWidth="1"/>
    <col min="6" max="6" width="12.28515625" style="54" bestFit="1" customWidth="1"/>
    <col min="7" max="7" width="10.140625" style="59" customWidth="1"/>
    <col min="8" max="8" width="11.140625" style="67" bestFit="1" customWidth="1"/>
    <col min="9" max="9" width="11.5703125" style="65" bestFit="1" customWidth="1"/>
    <col min="10" max="10" width="43.5703125" bestFit="1" customWidth="1"/>
    <col min="11" max="11" width="12.42578125" bestFit="1" customWidth="1"/>
    <col min="12" max="12" width="9.5703125" bestFit="1" customWidth="1"/>
    <col min="13" max="14" width="4.42578125" bestFit="1" customWidth="1"/>
  </cols>
  <sheetData>
    <row r="1" spans="1:9" s="44" customFormat="1" ht="15" customHeight="1" x14ac:dyDescent="0.25">
      <c r="A1" s="44" t="s">
        <v>0</v>
      </c>
      <c r="B1" s="44" t="s">
        <v>1</v>
      </c>
      <c r="C1" s="48" t="s">
        <v>1666</v>
      </c>
      <c r="D1" s="52" t="s">
        <v>1669</v>
      </c>
      <c r="E1" s="48" t="s">
        <v>1657</v>
      </c>
      <c r="F1" s="52" t="s">
        <v>1669</v>
      </c>
      <c r="G1" s="55" t="s">
        <v>2</v>
      </c>
      <c r="H1" s="66" t="s">
        <v>1670</v>
      </c>
      <c r="I1" s="64" t="s">
        <v>1671</v>
      </c>
    </row>
    <row r="2" spans="1:9" ht="15" customHeight="1" x14ac:dyDescent="0.25">
      <c r="A2" s="21">
        <v>680</v>
      </c>
      <c r="B2" s="22" t="s">
        <v>305</v>
      </c>
      <c r="C2" s="36">
        <v>4319</v>
      </c>
      <c r="D2" s="53">
        <f>C2/$C$25</f>
        <v>9.4271464274410938E-3</v>
      </c>
      <c r="E2" s="37">
        <v>167586</v>
      </c>
      <c r="F2" s="53">
        <f>E2/$E$25</f>
        <v>4.6885753709487714E-2</v>
      </c>
      <c r="G2" s="59">
        <v>15487</v>
      </c>
      <c r="H2" s="67">
        <f t="shared" ref="H2:H24" si="0">((D2*$D$28)+(F2*$F$28))*$C$27</f>
        <v>6479.1934285420866</v>
      </c>
      <c r="I2" s="65">
        <f>H2-G2</f>
        <v>-9007.8065714579134</v>
      </c>
    </row>
    <row r="3" spans="1:9" ht="15" customHeight="1" x14ac:dyDescent="0.25">
      <c r="A3" s="21">
        <v>683</v>
      </c>
      <c r="B3" s="22" t="s">
        <v>993</v>
      </c>
      <c r="C3" s="38">
        <v>72120</v>
      </c>
      <c r="D3" s="53">
        <f t="shared" ref="D3:D24" si="1">C3/$C$25</f>
        <v>0.15741741151818747</v>
      </c>
      <c r="E3" s="37">
        <v>167466</v>
      </c>
      <c r="F3" s="53">
        <f t="shared" ref="F3:F24" si="2">E3/$E$25</f>
        <v>4.6852181153038262E-2</v>
      </c>
      <c r="G3" s="59">
        <v>12775</v>
      </c>
      <c r="H3" s="67">
        <f t="shared" si="0"/>
        <v>23502.64680505151</v>
      </c>
      <c r="I3" s="65">
        <f t="shared" ref="I3:I24" si="3">H3-G3</f>
        <v>10727.64680505151</v>
      </c>
    </row>
    <row r="4" spans="1:9" ht="15" customHeight="1" x14ac:dyDescent="0.25">
      <c r="A4" s="21">
        <v>729</v>
      </c>
      <c r="B4" s="22" t="s">
        <v>311</v>
      </c>
      <c r="C4" s="36">
        <v>947</v>
      </c>
      <c r="D4" s="53">
        <f t="shared" si="1"/>
        <v>2.0670311800849075E-3</v>
      </c>
      <c r="E4" s="37">
        <v>50568</v>
      </c>
      <c r="F4" s="53">
        <f t="shared" si="2"/>
        <v>1.4147475287800739E-2</v>
      </c>
      <c r="G4" s="59">
        <v>2393</v>
      </c>
      <c r="H4" s="67">
        <f t="shared" si="0"/>
        <v>1865.5924929869441</v>
      </c>
      <c r="I4" s="65">
        <f t="shared" si="3"/>
        <v>-527.40750701305592</v>
      </c>
    </row>
    <row r="5" spans="1:9" ht="15" customHeight="1" x14ac:dyDescent="0.25">
      <c r="A5" s="21">
        <v>755</v>
      </c>
      <c r="B5" s="22" t="s">
        <v>507</v>
      </c>
      <c r="C5" s="38">
        <v>10417</v>
      </c>
      <c r="D5" s="53">
        <f t="shared" si="1"/>
        <v>2.2737342980933984E-2</v>
      </c>
      <c r="E5" s="37">
        <v>49058</v>
      </c>
      <c r="F5" s="53">
        <f t="shared" si="2"/>
        <v>1.3725020619145087E-2</v>
      </c>
      <c r="G5" s="59">
        <v>1451</v>
      </c>
      <c r="H5" s="67">
        <f t="shared" si="0"/>
        <v>4195.2502189071038</v>
      </c>
      <c r="I5" s="65">
        <f t="shared" si="3"/>
        <v>2744.2502189071038</v>
      </c>
    </row>
    <row r="6" spans="1:9" ht="15" customHeight="1" x14ac:dyDescent="0.25">
      <c r="A6" s="21">
        <v>892</v>
      </c>
      <c r="B6" s="22" t="s">
        <v>1430</v>
      </c>
      <c r="C6" s="38">
        <v>28073</v>
      </c>
      <c r="D6" s="53">
        <f t="shared" si="1"/>
        <v>6.1275360420827464E-2</v>
      </c>
      <c r="E6" s="37">
        <v>114421</v>
      </c>
      <c r="F6" s="53">
        <f t="shared" si="2"/>
        <v>3.2011712345859998E-2</v>
      </c>
      <c r="G6" s="59">
        <v>8672</v>
      </c>
      <c r="H6" s="67">
        <f t="shared" si="0"/>
        <v>10733.330859681291</v>
      </c>
      <c r="I6" s="65">
        <f t="shared" si="3"/>
        <v>2061.3308596812913</v>
      </c>
    </row>
    <row r="7" spans="1:9" ht="15" customHeight="1" x14ac:dyDescent="0.25">
      <c r="A7" s="21">
        <v>913</v>
      </c>
      <c r="B7" s="22" t="s">
        <v>793</v>
      </c>
      <c r="C7" s="36">
        <v>947</v>
      </c>
      <c r="D7" s="53">
        <f t="shared" si="1"/>
        <v>2.0670311800849075E-3</v>
      </c>
      <c r="E7" s="37">
        <v>63931</v>
      </c>
      <c r="F7" s="53">
        <f t="shared" si="2"/>
        <v>1.7886059219751407E-2</v>
      </c>
      <c r="G7" s="59">
        <v>5914</v>
      </c>
      <c r="H7" s="67">
        <f t="shared" si="0"/>
        <v>2295.7427495897446</v>
      </c>
      <c r="I7" s="65">
        <f t="shared" si="3"/>
        <v>-3618.2572504102554</v>
      </c>
    </row>
    <row r="8" spans="1:9" ht="15" customHeight="1" x14ac:dyDescent="0.25">
      <c r="A8" s="21">
        <v>988</v>
      </c>
      <c r="B8" s="22" t="s">
        <v>1512</v>
      </c>
      <c r="C8" s="38">
        <v>7852</v>
      </c>
      <c r="D8" s="53">
        <f t="shared" si="1"/>
        <v>1.7138678802562507E-2</v>
      </c>
      <c r="E8" s="37">
        <v>68095</v>
      </c>
      <c r="F8" s="53">
        <f t="shared" si="2"/>
        <v>1.9051026928547529E-2</v>
      </c>
      <c r="G8" s="59">
        <v>1451</v>
      </c>
      <c r="H8" s="67">
        <f t="shared" si="0"/>
        <v>4163.8790221019526</v>
      </c>
      <c r="I8" s="65">
        <f t="shared" si="3"/>
        <v>2712.8790221019526</v>
      </c>
    </row>
    <row r="9" spans="1:9" ht="15" customHeight="1" x14ac:dyDescent="0.25">
      <c r="A9" s="21">
        <v>989</v>
      </c>
      <c r="B9" s="22" t="s">
        <v>1531</v>
      </c>
      <c r="C9" s="36">
        <v>1080</v>
      </c>
      <c r="D9" s="53">
        <f t="shared" si="1"/>
        <v>2.3573322856300953E-3</v>
      </c>
      <c r="E9" s="37">
        <v>95653</v>
      </c>
      <c r="F9" s="53">
        <f t="shared" si="2"/>
        <v>2.676096451716509E-2</v>
      </c>
      <c r="G9" s="59">
        <v>4383</v>
      </c>
      <c r="H9" s="67">
        <f t="shared" si="0"/>
        <v>3350.2639153064565</v>
      </c>
      <c r="I9" s="65">
        <f t="shared" si="3"/>
        <v>-1032.7360846935435</v>
      </c>
    </row>
    <row r="10" spans="1:9" ht="15" customHeight="1" x14ac:dyDescent="0.25">
      <c r="A10" s="21">
        <v>1030</v>
      </c>
      <c r="B10" s="22" t="s">
        <v>819</v>
      </c>
      <c r="C10" s="38">
        <v>27542</v>
      </c>
      <c r="D10" s="53">
        <f t="shared" si="1"/>
        <v>6.0116338713726007E-2</v>
      </c>
      <c r="E10" s="37">
        <v>110299</v>
      </c>
      <c r="F10" s="53">
        <f t="shared" si="2"/>
        <v>3.0858495031821188E-2</v>
      </c>
      <c r="G10" s="59">
        <v>22131</v>
      </c>
      <c r="H10" s="67">
        <f t="shared" si="0"/>
        <v>10467.291571444279</v>
      </c>
      <c r="I10" s="65">
        <f t="shared" si="3"/>
        <v>-11663.708428555721</v>
      </c>
    </row>
    <row r="11" spans="1:9" ht="15" customHeight="1" x14ac:dyDescent="0.25">
      <c r="A11" s="21">
        <v>1048</v>
      </c>
      <c r="B11" s="22" t="s">
        <v>651</v>
      </c>
      <c r="C11" s="38">
        <v>3265</v>
      </c>
      <c r="D11" s="53">
        <f t="shared" si="1"/>
        <v>7.1265647338724638E-3</v>
      </c>
      <c r="E11" s="37">
        <v>58010</v>
      </c>
      <c r="F11" s="53">
        <f t="shared" si="2"/>
        <v>1.62295333302745E-2</v>
      </c>
      <c r="G11" s="59">
        <v>1451</v>
      </c>
      <c r="H11" s="67">
        <f t="shared" si="0"/>
        <v>2687.282607104929</v>
      </c>
      <c r="I11" s="65">
        <f t="shared" si="3"/>
        <v>1236.282607104929</v>
      </c>
    </row>
    <row r="12" spans="1:9" ht="15" customHeight="1" x14ac:dyDescent="0.25">
      <c r="A12" s="21">
        <v>1051</v>
      </c>
      <c r="B12" s="22" t="s">
        <v>782</v>
      </c>
      <c r="C12" s="38">
        <v>1884</v>
      </c>
      <c r="D12" s="53">
        <f t="shared" si="1"/>
        <v>4.1122352093769443E-3</v>
      </c>
      <c r="E12" s="37">
        <v>60066</v>
      </c>
      <c r="F12" s="53">
        <f t="shared" si="2"/>
        <v>1.6804743130775179E-2</v>
      </c>
      <c r="G12" s="59">
        <v>3686</v>
      </c>
      <c r="H12" s="67">
        <f t="shared" si="0"/>
        <v>2406.6448056649861</v>
      </c>
      <c r="I12" s="65">
        <f t="shared" si="3"/>
        <v>-1279.3551943350139</v>
      </c>
    </row>
    <row r="13" spans="1:9" ht="15" customHeight="1" x14ac:dyDescent="0.25">
      <c r="A13" s="21">
        <v>1058</v>
      </c>
      <c r="B13" s="22" t="s">
        <v>554</v>
      </c>
      <c r="C13" s="38">
        <v>1600</v>
      </c>
      <c r="D13" s="53">
        <f t="shared" si="1"/>
        <v>3.4923441268594002E-3</v>
      </c>
      <c r="E13" s="37">
        <v>72641</v>
      </c>
      <c r="F13" s="53">
        <f t="shared" si="2"/>
        <v>2.0322867275374419E-2</v>
      </c>
      <c r="G13" s="59">
        <v>4431</v>
      </c>
      <c r="H13" s="67">
        <f t="shared" si="0"/>
        <v>2740.1068110769356</v>
      </c>
      <c r="I13" s="65">
        <f t="shared" si="3"/>
        <v>-1690.8931889230644</v>
      </c>
    </row>
    <row r="14" spans="1:9" ht="15" customHeight="1" x14ac:dyDescent="0.25">
      <c r="A14" s="21">
        <v>1079</v>
      </c>
      <c r="B14" s="22" t="s">
        <v>800</v>
      </c>
      <c r="C14" s="38">
        <v>12433</v>
      </c>
      <c r="D14" s="53">
        <f t="shared" si="1"/>
        <v>2.7137696580776829E-2</v>
      </c>
      <c r="E14" s="37">
        <v>57332</v>
      </c>
      <c r="F14" s="53">
        <f t="shared" si="2"/>
        <v>1.6039848386335074E-2</v>
      </c>
      <c r="G14" s="59">
        <v>1451</v>
      </c>
      <c r="H14" s="67">
        <f t="shared" si="0"/>
        <v>4967.878850694</v>
      </c>
      <c r="I14" s="65">
        <f t="shared" si="3"/>
        <v>3516.878850694</v>
      </c>
    </row>
    <row r="15" spans="1:9" ht="15" customHeight="1" x14ac:dyDescent="0.25">
      <c r="A15" s="21">
        <v>1092</v>
      </c>
      <c r="B15" s="22" t="s">
        <v>823</v>
      </c>
      <c r="C15" s="38">
        <v>5412</v>
      </c>
      <c r="D15" s="53">
        <f t="shared" si="1"/>
        <v>1.1812854009101922E-2</v>
      </c>
      <c r="E15" s="37">
        <v>67737</v>
      </c>
      <c r="F15" s="53">
        <f t="shared" si="2"/>
        <v>1.8950868801806652E-2</v>
      </c>
      <c r="G15" s="59">
        <v>4765</v>
      </c>
      <c r="H15" s="67">
        <f t="shared" si="0"/>
        <v>3539.5816977860918</v>
      </c>
      <c r="I15" s="65">
        <f t="shared" si="3"/>
        <v>-1225.4183022139082</v>
      </c>
    </row>
    <row r="16" spans="1:9" ht="15" customHeight="1" x14ac:dyDescent="0.25">
      <c r="A16" s="21">
        <v>1121</v>
      </c>
      <c r="B16" s="22" t="s">
        <v>813</v>
      </c>
      <c r="C16" s="38">
        <v>47714</v>
      </c>
      <c r="D16" s="53">
        <f t="shared" si="1"/>
        <v>0.1041460672931059</v>
      </c>
      <c r="E16" s="37">
        <v>134932</v>
      </c>
      <c r="F16" s="53">
        <f t="shared" si="2"/>
        <v>3.7750101556983259E-2</v>
      </c>
      <c r="G16" s="59">
        <v>10255</v>
      </c>
      <c r="H16" s="67">
        <f t="shared" si="0"/>
        <v>16326.147694636149</v>
      </c>
      <c r="I16" s="65">
        <f t="shared" si="3"/>
        <v>6071.147694636149</v>
      </c>
    </row>
    <row r="17" spans="1:9" ht="15" customHeight="1" x14ac:dyDescent="0.25">
      <c r="A17" s="21">
        <v>1123</v>
      </c>
      <c r="B17" s="22" t="s">
        <v>806</v>
      </c>
      <c r="C17" s="36">
        <v>47782</v>
      </c>
      <c r="D17" s="53">
        <f t="shared" si="1"/>
        <v>0.10429449191849742</v>
      </c>
      <c r="E17" s="37">
        <v>461943</v>
      </c>
      <c r="F17" s="53">
        <f t="shared" si="2"/>
        <v>0.12923839536609194</v>
      </c>
      <c r="G17" s="59">
        <v>44193</v>
      </c>
      <c r="H17" s="67">
        <f t="shared" si="0"/>
        <v>26869.59373364806</v>
      </c>
      <c r="I17" s="65">
        <f t="shared" si="3"/>
        <v>-17323.40626635194</v>
      </c>
    </row>
    <row r="18" spans="1:9" ht="15" customHeight="1" x14ac:dyDescent="0.25">
      <c r="A18" s="21">
        <v>1134</v>
      </c>
      <c r="B18" s="22" t="s">
        <v>828</v>
      </c>
      <c r="C18" s="36">
        <v>3613</v>
      </c>
      <c r="D18" s="53">
        <f t="shared" si="1"/>
        <v>7.8861495814643839E-3</v>
      </c>
      <c r="E18" s="37">
        <v>73017</v>
      </c>
      <c r="F18" s="53">
        <f t="shared" si="2"/>
        <v>2.0428061285582715E-2</v>
      </c>
      <c r="G18" s="59">
        <v>3161</v>
      </c>
      <c r="H18" s="67">
        <f t="shared" si="0"/>
        <v>3257.7481986906537</v>
      </c>
      <c r="I18" s="65">
        <f t="shared" si="3"/>
        <v>96.74819869065368</v>
      </c>
    </row>
    <row r="19" spans="1:9" ht="15" customHeight="1" x14ac:dyDescent="0.25">
      <c r="A19" s="21">
        <v>1175</v>
      </c>
      <c r="B19" s="22" t="s">
        <v>454</v>
      </c>
      <c r="C19" s="38">
        <v>14062</v>
      </c>
      <c r="D19" s="53">
        <f t="shared" si="1"/>
        <v>3.0693339444935554E-2</v>
      </c>
      <c r="E19" s="37">
        <v>53820</v>
      </c>
      <c r="F19" s="53">
        <f t="shared" si="2"/>
        <v>1.5057291567580997E-2</v>
      </c>
      <c r="G19" s="59">
        <v>1451</v>
      </c>
      <c r="H19" s="67">
        <f t="shared" si="0"/>
        <v>5263.9304153607309</v>
      </c>
      <c r="I19" s="65">
        <f t="shared" si="3"/>
        <v>3812.9304153607309</v>
      </c>
    </row>
    <row r="20" spans="1:9" ht="15" customHeight="1" x14ac:dyDescent="0.25">
      <c r="A20" s="21">
        <v>1185</v>
      </c>
      <c r="B20" s="22" t="s">
        <v>1014</v>
      </c>
      <c r="C20" s="38">
        <v>80731</v>
      </c>
      <c r="D20" s="53">
        <f t="shared" si="1"/>
        <v>0.17621277106592892</v>
      </c>
      <c r="E20" s="37">
        <v>188197</v>
      </c>
      <c r="F20" s="53">
        <f t="shared" si="2"/>
        <v>5.2652120050985525E-2</v>
      </c>
      <c r="G20" s="59">
        <v>455</v>
      </c>
      <c r="H20" s="67">
        <f t="shared" si="0"/>
        <v>26332.508092160646</v>
      </c>
      <c r="I20" s="65">
        <f t="shared" si="3"/>
        <v>25877.508092160646</v>
      </c>
    </row>
    <row r="21" spans="1:9" ht="15" customHeight="1" x14ac:dyDescent="0.25">
      <c r="A21" s="21">
        <v>1195</v>
      </c>
      <c r="B21" s="22" t="s">
        <v>592</v>
      </c>
      <c r="C21" s="38">
        <v>22195</v>
      </c>
      <c r="D21" s="53">
        <f t="shared" si="1"/>
        <v>4.8445361184777748E-2</v>
      </c>
      <c r="E21" s="37">
        <v>1304259</v>
      </c>
      <c r="F21" s="53">
        <f t="shared" si="2"/>
        <v>0.36489424085175814</v>
      </c>
      <c r="G21" s="59">
        <v>68516</v>
      </c>
      <c r="H21" s="67">
        <f t="shared" si="0"/>
        <v>47557.61516027974</v>
      </c>
      <c r="I21" s="65">
        <f t="shared" si="3"/>
        <v>-20958.38483972026</v>
      </c>
    </row>
    <row r="22" spans="1:9" ht="15" customHeight="1" x14ac:dyDescent="0.25">
      <c r="A22" s="21">
        <v>1226</v>
      </c>
      <c r="B22" s="22" t="s">
        <v>1042</v>
      </c>
      <c r="C22" s="38">
        <v>14199</v>
      </c>
      <c r="D22" s="53">
        <f t="shared" si="1"/>
        <v>3.099237141079789E-2</v>
      </c>
      <c r="E22" s="37">
        <v>29506</v>
      </c>
      <c r="F22" s="53">
        <f t="shared" si="2"/>
        <v>8.2549320883137291E-3</v>
      </c>
      <c r="G22" s="59">
        <v>1451</v>
      </c>
      <c r="H22" s="67">
        <f t="shared" si="0"/>
        <v>4515.6770527022145</v>
      </c>
      <c r="I22" s="65">
        <f t="shared" si="3"/>
        <v>3064.6770527022145</v>
      </c>
    </row>
    <row r="23" spans="1:9" ht="15" customHeight="1" x14ac:dyDescent="0.25">
      <c r="A23" s="21">
        <v>1244</v>
      </c>
      <c r="B23" s="22" t="s">
        <v>1092</v>
      </c>
      <c r="C23" s="38">
        <v>11210</v>
      </c>
      <c r="D23" s="53">
        <f t="shared" si="1"/>
        <v>2.4468236038808672E-2</v>
      </c>
      <c r="E23" s="37">
        <v>21367</v>
      </c>
      <c r="F23" s="53">
        <f t="shared" si="2"/>
        <v>5.9778734471293785E-3</v>
      </c>
      <c r="G23" s="59">
        <v>1451</v>
      </c>
      <c r="H23" s="67">
        <f t="shared" si="0"/>
        <v>3503.0380610179172</v>
      </c>
      <c r="I23" s="65">
        <f t="shared" si="3"/>
        <v>2052.0380610179172</v>
      </c>
    </row>
    <row r="24" spans="1:9" ht="15" customHeight="1" x14ac:dyDescent="0.25">
      <c r="A24" s="21">
        <v>1281</v>
      </c>
      <c r="B24" s="22" t="s">
        <v>787</v>
      </c>
      <c r="C24" s="40">
        <v>38748</v>
      </c>
      <c r="D24" s="53">
        <f t="shared" si="1"/>
        <v>8.4575843892217534E-2</v>
      </c>
      <c r="E24" s="41">
        <v>104444</v>
      </c>
      <c r="F24" s="53">
        <f t="shared" si="2"/>
        <v>2.9220434048391482E-2</v>
      </c>
      <c r="G24" s="59">
        <v>16994</v>
      </c>
      <c r="H24" s="68">
        <f t="shared" si="0"/>
        <v>13093.058507598183</v>
      </c>
      <c r="I24" s="65">
        <f t="shared" si="3"/>
        <v>-3900.9414924018165</v>
      </c>
    </row>
    <row r="25" spans="1:9" ht="15" customHeight="1" x14ac:dyDescent="0.25">
      <c r="C25" s="42">
        <f>SUM(C2:C24)</f>
        <v>458145</v>
      </c>
      <c r="E25" s="42">
        <f>SUM(E2:E24)</f>
        <v>3574348</v>
      </c>
      <c r="H25" s="67">
        <f>SUM(H2:H24)</f>
        <v>230114.0027520326</v>
      </c>
    </row>
    <row r="27" spans="1:9" ht="15" customHeight="1" x14ac:dyDescent="0.25">
      <c r="B27" s="62" t="s">
        <v>1678</v>
      </c>
      <c r="C27" s="61">
        <f>'Top Largest Calculation'!C32</f>
        <v>230114.0027520326</v>
      </c>
    </row>
    <row r="28" spans="1:9" ht="15" customHeight="1" x14ac:dyDescent="0.25">
      <c r="B28" s="62" t="s">
        <v>1679</v>
      </c>
      <c r="D28" s="60">
        <v>0.5</v>
      </c>
      <c r="F28" s="60">
        <v>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7"/>
  <sheetViews>
    <sheetView workbookViewId="0">
      <pane ySplit="1" topLeftCell="A2" activePane="bottomLeft" state="frozen"/>
      <selection pane="bottomLeft"/>
    </sheetView>
  </sheetViews>
  <sheetFormatPr defaultColWidth="39.42578125" defaultRowHeight="15" customHeight="1" x14ac:dyDescent="0.25"/>
  <cols>
    <col min="1" max="1" width="9.85546875" style="76" bestFit="1" customWidth="1"/>
    <col min="2" max="2" width="43.28515625" style="76" customWidth="1"/>
    <col min="3" max="3" width="13.7109375" style="76" bestFit="1" customWidth="1"/>
    <col min="4" max="4" width="11.140625" style="76" bestFit="1" customWidth="1"/>
    <col min="5" max="5" width="9.42578125" style="76" bestFit="1" customWidth="1"/>
    <col min="6" max="6" width="11.140625" style="76" bestFit="1" customWidth="1"/>
    <col min="7" max="7" width="7.7109375" style="76" bestFit="1" customWidth="1"/>
    <col min="8" max="8" width="8.5703125" style="83" bestFit="1" customWidth="1"/>
    <col min="9" max="9" width="8" style="84" bestFit="1" customWidth="1"/>
    <col min="10" max="16384" width="39.42578125" style="76"/>
  </cols>
  <sheetData>
    <row r="1" spans="1:9" s="44" customFormat="1" ht="15" customHeight="1" x14ac:dyDescent="0.25">
      <c r="A1" s="44" t="s">
        <v>0</v>
      </c>
      <c r="B1" s="44" t="s">
        <v>1</v>
      </c>
      <c r="C1" s="48" t="s">
        <v>1666</v>
      </c>
      <c r="D1" s="52" t="s">
        <v>1669</v>
      </c>
      <c r="E1" s="48" t="s">
        <v>1657</v>
      </c>
      <c r="F1" s="52" t="s">
        <v>1669</v>
      </c>
      <c r="G1" s="55" t="s">
        <v>2</v>
      </c>
      <c r="H1" s="66" t="s">
        <v>1670</v>
      </c>
      <c r="I1" s="64" t="s">
        <v>1671</v>
      </c>
    </row>
    <row r="2" spans="1:9" ht="15" customHeight="1" x14ac:dyDescent="0.25">
      <c r="A2" s="77">
        <v>660</v>
      </c>
      <c r="B2" s="78" t="s">
        <v>1256</v>
      </c>
      <c r="C2" s="23">
        <v>599</v>
      </c>
      <c r="D2" s="24">
        <f>C2/$C$224</f>
        <v>2.3931473683369425E-3</v>
      </c>
      <c r="E2" s="10">
        <v>20146</v>
      </c>
      <c r="F2" s="24">
        <f>E2/$E$224</f>
        <v>7.8230573996352915E-3</v>
      </c>
      <c r="G2" s="79">
        <v>455</v>
      </c>
      <c r="H2" s="83">
        <f>((D2*$D$227)+(F2*$F$227))*$C$226</f>
        <v>739.07088747175101</v>
      </c>
      <c r="I2" s="84">
        <f>H2-G2</f>
        <v>284.07088747175101</v>
      </c>
    </row>
    <row r="3" spans="1:9" ht="15" customHeight="1" x14ac:dyDescent="0.25">
      <c r="A3" s="77">
        <v>665</v>
      </c>
      <c r="B3" s="78" t="s">
        <v>1263</v>
      </c>
      <c r="C3" s="23">
        <v>483</v>
      </c>
      <c r="D3" s="24">
        <f t="shared" ref="D3:D66" si="0">C3/$C$224</f>
        <v>1.9296997978409736E-3</v>
      </c>
      <c r="E3" s="10">
        <v>2039</v>
      </c>
      <c r="F3" s="24">
        <f t="shared" ref="F3:F66" si="1">E3/$E$224</f>
        <v>7.9178070276265066E-4</v>
      </c>
      <c r="G3" s="79">
        <v>455</v>
      </c>
      <c r="H3" s="83">
        <f t="shared" ref="H3:H66" si="2">((D3*$D$227)+(F3*$F$227))*$C$226</f>
        <v>196.88006011036646</v>
      </c>
      <c r="I3" s="84">
        <f t="shared" ref="I3:I66" si="3">H3-G3</f>
        <v>-258.11993988963354</v>
      </c>
    </row>
    <row r="4" spans="1:9" ht="15" customHeight="1" x14ac:dyDescent="0.25">
      <c r="A4" s="77">
        <v>668</v>
      </c>
      <c r="B4" s="78" t="s">
        <v>293</v>
      </c>
      <c r="C4" s="27">
        <v>371</v>
      </c>
      <c r="D4" s="24">
        <f t="shared" si="0"/>
        <v>1.4822331780517623E-3</v>
      </c>
      <c r="E4" s="10">
        <v>5741</v>
      </c>
      <c r="F4" s="24">
        <f t="shared" si="1"/>
        <v>2.2293344848260802E-3</v>
      </c>
      <c r="G4" s="79">
        <v>455</v>
      </c>
      <c r="H4" s="83">
        <f t="shared" si="2"/>
        <v>268.50593432839418</v>
      </c>
      <c r="I4" s="84">
        <f t="shared" si="3"/>
        <v>-186.49406567160582</v>
      </c>
    </row>
    <row r="5" spans="1:9" ht="15" customHeight="1" x14ac:dyDescent="0.25">
      <c r="A5" s="77">
        <v>670</v>
      </c>
      <c r="B5" s="78" t="s">
        <v>835</v>
      </c>
      <c r="C5" s="23">
        <v>653</v>
      </c>
      <c r="D5" s="24">
        <f t="shared" si="0"/>
        <v>2.6088902028781691E-3</v>
      </c>
      <c r="E5" s="10">
        <v>7362</v>
      </c>
      <c r="F5" s="24">
        <f t="shared" si="1"/>
        <v>2.8587982019316499E-3</v>
      </c>
      <c r="G5" s="79">
        <v>455</v>
      </c>
      <c r="H5" s="83">
        <f t="shared" si="2"/>
        <v>395.54897474552843</v>
      </c>
      <c r="I5" s="84">
        <f t="shared" si="3"/>
        <v>-59.451025254471574</v>
      </c>
    </row>
    <row r="6" spans="1:9" ht="15" customHeight="1" x14ac:dyDescent="0.25">
      <c r="A6" s="77">
        <v>672</v>
      </c>
      <c r="B6" s="78" t="s">
        <v>934</v>
      </c>
      <c r="C6" s="23">
        <v>775</v>
      </c>
      <c r="D6" s="24">
        <f t="shared" si="0"/>
        <v>3.0963091994342744E-3</v>
      </c>
      <c r="E6" s="10">
        <v>6513</v>
      </c>
      <c r="F6" s="24">
        <f t="shared" si="1"/>
        <v>2.5291160946999233E-3</v>
      </c>
      <c r="G6" s="79">
        <v>691</v>
      </c>
      <c r="H6" s="83">
        <f t="shared" si="2"/>
        <v>406.96013431287338</v>
      </c>
      <c r="I6" s="84">
        <f t="shared" si="3"/>
        <v>-284.03986568712662</v>
      </c>
    </row>
    <row r="7" spans="1:9" ht="15" customHeight="1" x14ac:dyDescent="0.25">
      <c r="A7" s="77">
        <v>674</v>
      </c>
      <c r="B7" s="78" t="s">
        <v>256</v>
      </c>
      <c r="C7" s="27">
        <v>449</v>
      </c>
      <c r="D7" s="24">
        <f t="shared" si="0"/>
        <v>1.7938617168335345E-3</v>
      </c>
      <c r="E7" s="10">
        <v>5711</v>
      </c>
      <c r="F7" s="24">
        <f t="shared" si="1"/>
        <v>2.2176849404009309E-3</v>
      </c>
      <c r="G7" s="79">
        <v>455</v>
      </c>
      <c r="H7" s="83">
        <f t="shared" si="2"/>
        <v>290.20731430435933</v>
      </c>
      <c r="I7" s="84">
        <f t="shared" si="3"/>
        <v>-164.79268569564067</v>
      </c>
    </row>
    <row r="8" spans="1:9" ht="15" customHeight="1" x14ac:dyDescent="0.25">
      <c r="A8" s="77">
        <v>678</v>
      </c>
      <c r="B8" s="78" t="s">
        <v>192</v>
      </c>
      <c r="C8" s="23">
        <v>484</v>
      </c>
      <c r="D8" s="24">
        <f t="shared" si="0"/>
        <v>1.9336950355176628E-3</v>
      </c>
      <c r="E8" s="10">
        <v>4554</v>
      </c>
      <c r="F8" s="24">
        <f t="shared" si="1"/>
        <v>1.7684008437376709E-3</v>
      </c>
      <c r="G8" s="79">
        <v>455</v>
      </c>
      <c r="H8" s="83">
        <f t="shared" si="2"/>
        <v>267.82071709882433</v>
      </c>
      <c r="I8" s="84">
        <f t="shared" si="3"/>
        <v>-187.17928290117567</v>
      </c>
    </row>
    <row r="9" spans="1:9" ht="15" customHeight="1" x14ac:dyDescent="0.25">
      <c r="A9" s="77">
        <v>685</v>
      </c>
      <c r="B9" s="78" t="s">
        <v>57</v>
      </c>
      <c r="C9" s="27">
        <v>71</v>
      </c>
      <c r="D9" s="24">
        <f t="shared" si="0"/>
        <v>2.8366187504494643E-4</v>
      </c>
      <c r="E9" s="10">
        <v>1744</v>
      </c>
      <c r="F9" s="24">
        <f t="shared" si="1"/>
        <v>6.7722684924868208E-4</v>
      </c>
      <c r="G9" s="79">
        <v>455</v>
      </c>
      <c r="H9" s="83">
        <f t="shared" si="2"/>
        <v>69.51357165937543</v>
      </c>
      <c r="I9" s="84">
        <f t="shared" si="3"/>
        <v>-385.48642834062457</v>
      </c>
    </row>
    <row r="10" spans="1:9" ht="15" customHeight="1" x14ac:dyDescent="0.25">
      <c r="A10" s="77">
        <v>686</v>
      </c>
      <c r="B10" s="78" t="s">
        <v>74</v>
      </c>
      <c r="C10" s="23">
        <v>926</v>
      </c>
      <c r="D10" s="24">
        <f t="shared" si="0"/>
        <v>3.6995900886143715E-3</v>
      </c>
      <c r="E10" s="10">
        <v>0</v>
      </c>
      <c r="F10" s="24">
        <f t="shared" si="1"/>
        <v>0</v>
      </c>
      <c r="G10" s="79">
        <v>691</v>
      </c>
      <c r="H10" s="83">
        <f t="shared" si="2"/>
        <v>267.63944068993322</v>
      </c>
      <c r="I10" s="84">
        <f t="shared" si="3"/>
        <v>-423.36055931006678</v>
      </c>
    </row>
    <row r="11" spans="1:9" ht="15" customHeight="1" x14ac:dyDescent="0.25">
      <c r="A11" s="77">
        <v>687</v>
      </c>
      <c r="B11" s="78" t="s">
        <v>108</v>
      </c>
      <c r="C11" s="23">
        <v>639</v>
      </c>
      <c r="D11" s="24">
        <f t="shared" si="0"/>
        <v>2.5529568754045179E-3</v>
      </c>
      <c r="E11" s="10">
        <v>6372</v>
      </c>
      <c r="F11" s="24">
        <f t="shared" si="1"/>
        <v>2.4743632359017212E-3</v>
      </c>
      <c r="G11" s="79">
        <v>455</v>
      </c>
      <c r="H11" s="83">
        <f t="shared" si="2"/>
        <v>363.6914118945528</v>
      </c>
      <c r="I11" s="84">
        <f t="shared" si="3"/>
        <v>-91.3085881054472</v>
      </c>
    </row>
    <row r="12" spans="1:9" ht="15" customHeight="1" x14ac:dyDescent="0.25">
      <c r="A12" s="77">
        <v>689</v>
      </c>
      <c r="B12" s="78" t="s">
        <v>355</v>
      </c>
      <c r="C12" s="23">
        <v>424</v>
      </c>
      <c r="D12" s="24">
        <f t="shared" si="0"/>
        <v>1.6939807749162998E-3</v>
      </c>
      <c r="E12" s="10">
        <v>7421</v>
      </c>
      <c r="F12" s="24">
        <f t="shared" si="1"/>
        <v>2.8817089726344437E-3</v>
      </c>
      <c r="G12" s="79">
        <v>455</v>
      </c>
      <c r="H12" s="83">
        <f t="shared" si="2"/>
        <v>331.01911711083977</v>
      </c>
      <c r="I12" s="84">
        <f t="shared" si="3"/>
        <v>-123.98088288916023</v>
      </c>
    </row>
    <row r="13" spans="1:9" ht="15" customHeight="1" x14ac:dyDescent="0.25">
      <c r="A13" s="77">
        <v>690</v>
      </c>
      <c r="B13" s="78" t="s">
        <v>280</v>
      </c>
      <c r="C13" s="23">
        <v>657</v>
      </c>
      <c r="D13" s="24">
        <f t="shared" si="0"/>
        <v>2.6248711535849269E-3</v>
      </c>
      <c r="E13" s="10">
        <v>6985</v>
      </c>
      <c r="F13" s="24">
        <f t="shared" si="1"/>
        <v>2.7124022603222729E-3</v>
      </c>
      <c r="G13" s="79">
        <v>691</v>
      </c>
      <c r="H13" s="83">
        <f t="shared" si="2"/>
        <v>386.11436323811336</v>
      </c>
      <c r="I13" s="84">
        <f t="shared" si="3"/>
        <v>-304.88563676188664</v>
      </c>
    </row>
    <row r="14" spans="1:9" ht="15" customHeight="1" x14ac:dyDescent="0.25">
      <c r="A14" s="77">
        <v>691</v>
      </c>
      <c r="B14" s="78" t="s">
        <v>87</v>
      </c>
      <c r="C14" s="27">
        <v>580</v>
      </c>
      <c r="D14" s="24">
        <f t="shared" si="0"/>
        <v>2.3172378524798439E-3</v>
      </c>
      <c r="E14" s="10">
        <v>7365</v>
      </c>
      <c r="F14" s="24">
        <f t="shared" si="1"/>
        <v>2.8599631563741646E-3</v>
      </c>
      <c r="G14" s="79">
        <v>455</v>
      </c>
      <c r="H14" s="83">
        <f t="shared" si="2"/>
        <v>374.53424545961258</v>
      </c>
      <c r="I14" s="84">
        <f t="shared" si="3"/>
        <v>-80.465754540387422</v>
      </c>
    </row>
    <row r="15" spans="1:9" ht="15" customHeight="1" x14ac:dyDescent="0.25">
      <c r="A15" s="77">
        <v>692</v>
      </c>
      <c r="B15" s="78" t="s">
        <v>268</v>
      </c>
      <c r="C15" s="23">
        <v>584</v>
      </c>
      <c r="D15" s="24">
        <f t="shared" si="0"/>
        <v>2.3332188031866016E-3</v>
      </c>
      <c r="E15" s="10">
        <v>8608</v>
      </c>
      <c r="F15" s="24">
        <f t="shared" si="1"/>
        <v>3.3426426137228528E-3</v>
      </c>
      <c r="G15" s="79">
        <v>455</v>
      </c>
      <c r="H15" s="83">
        <f t="shared" si="2"/>
        <v>410.60883467340278</v>
      </c>
      <c r="I15" s="84">
        <f t="shared" si="3"/>
        <v>-44.391165326597218</v>
      </c>
    </row>
    <row r="16" spans="1:9" ht="15" customHeight="1" x14ac:dyDescent="0.25">
      <c r="A16" s="77">
        <v>694</v>
      </c>
      <c r="B16" s="78" t="s">
        <v>299</v>
      </c>
      <c r="C16" s="27">
        <v>390</v>
      </c>
      <c r="D16" s="24">
        <f t="shared" si="0"/>
        <v>1.5581426939088607E-3</v>
      </c>
      <c r="E16" s="10">
        <v>5513</v>
      </c>
      <c r="F16" s="24">
        <f t="shared" si="1"/>
        <v>2.1407979471949451E-3</v>
      </c>
      <c r="G16" s="79">
        <v>225</v>
      </c>
      <c r="H16" s="83">
        <f t="shared" si="2"/>
        <v>267.59245770957</v>
      </c>
      <c r="I16" s="84">
        <f t="shared" si="3"/>
        <v>42.592457709569999</v>
      </c>
    </row>
    <row r="17" spans="1:9" ht="15" customHeight="1" x14ac:dyDescent="0.25">
      <c r="A17" s="77">
        <v>695</v>
      </c>
      <c r="B17" s="78" t="s">
        <v>13</v>
      </c>
      <c r="C17" s="23">
        <v>175</v>
      </c>
      <c r="D17" s="24">
        <f t="shared" si="0"/>
        <v>6.9916659342064257E-4</v>
      </c>
      <c r="E17" s="27">
        <v>0</v>
      </c>
      <c r="F17" s="24">
        <f t="shared" si="1"/>
        <v>0</v>
      </c>
      <c r="G17" s="79">
        <v>225</v>
      </c>
      <c r="H17" s="83">
        <f t="shared" si="2"/>
        <v>50.579807905764916</v>
      </c>
      <c r="I17" s="84">
        <f t="shared" si="3"/>
        <v>-174.42019209423509</v>
      </c>
    </row>
    <row r="18" spans="1:9" ht="15" customHeight="1" x14ac:dyDescent="0.25">
      <c r="A18" s="77">
        <v>696</v>
      </c>
      <c r="B18" s="78" t="s">
        <v>49</v>
      </c>
      <c r="C18" s="23">
        <v>155</v>
      </c>
      <c r="D18" s="24">
        <f t="shared" si="0"/>
        <v>6.1926183988685491E-4</v>
      </c>
      <c r="E18" s="10">
        <v>3464</v>
      </c>
      <c r="F18" s="24">
        <f t="shared" si="1"/>
        <v>1.3451340629572447E-3</v>
      </c>
      <c r="G18" s="79">
        <v>225</v>
      </c>
      <c r="H18" s="83">
        <f t="shared" si="2"/>
        <v>142.11029009640993</v>
      </c>
      <c r="I18" s="84">
        <f t="shared" si="3"/>
        <v>-82.889709903590074</v>
      </c>
    </row>
    <row r="19" spans="1:9" ht="15" customHeight="1" x14ac:dyDescent="0.25">
      <c r="A19" s="77">
        <v>697</v>
      </c>
      <c r="B19" s="78" t="s">
        <v>940</v>
      </c>
      <c r="C19" s="23">
        <v>310</v>
      </c>
      <c r="D19" s="24">
        <f t="shared" si="0"/>
        <v>1.2385236797737098E-3</v>
      </c>
      <c r="E19" s="10">
        <v>586</v>
      </c>
      <c r="F19" s="24">
        <f t="shared" si="1"/>
        <v>2.2755443443791724E-4</v>
      </c>
      <c r="G19" s="79">
        <v>1451</v>
      </c>
      <c r="H19" s="83">
        <f t="shared" si="2"/>
        <v>106.06048699906437</v>
      </c>
      <c r="I19" s="84">
        <f t="shared" si="3"/>
        <v>-1344.9395130009357</v>
      </c>
    </row>
    <row r="20" spans="1:9" ht="15" customHeight="1" x14ac:dyDescent="0.25">
      <c r="A20" s="77">
        <v>699</v>
      </c>
      <c r="B20" s="78" t="s">
        <v>888</v>
      </c>
      <c r="C20" s="23">
        <v>213</v>
      </c>
      <c r="D20" s="24">
        <f t="shared" si="0"/>
        <v>8.5098562513483925E-4</v>
      </c>
      <c r="E20" s="80">
        <v>6311</v>
      </c>
      <c r="F20" s="24">
        <f t="shared" si="1"/>
        <v>2.4506758289039175E-3</v>
      </c>
      <c r="G20" s="79">
        <v>225</v>
      </c>
      <c r="H20" s="83">
        <f t="shared" si="2"/>
        <v>238.85209002638581</v>
      </c>
      <c r="I20" s="84">
        <f t="shared" si="3"/>
        <v>13.85209002638581</v>
      </c>
    </row>
    <row r="21" spans="1:9" ht="15" customHeight="1" x14ac:dyDescent="0.25">
      <c r="A21" s="77">
        <v>700</v>
      </c>
      <c r="B21" s="78" t="s">
        <v>459</v>
      </c>
      <c r="C21" s="23">
        <v>2635</v>
      </c>
      <c r="D21" s="24">
        <f t="shared" si="0"/>
        <v>1.0527451278076532E-2</v>
      </c>
      <c r="E21" s="10">
        <v>21299</v>
      </c>
      <c r="F21" s="24">
        <f t="shared" si="1"/>
        <v>8.270788223708532E-3</v>
      </c>
      <c r="G21" s="79">
        <v>691</v>
      </c>
      <c r="H21" s="83">
        <f t="shared" si="2"/>
        <v>1359.9210144109531</v>
      </c>
      <c r="I21" s="84">
        <f t="shared" si="3"/>
        <v>668.92101441095315</v>
      </c>
    </row>
    <row r="22" spans="1:9" ht="15" customHeight="1" x14ac:dyDescent="0.25">
      <c r="A22" s="77">
        <v>702</v>
      </c>
      <c r="B22" s="78" t="s">
        <v>132</v>
      </c>
      <c r="C22" s="23">
        <v>1025</v>
      </c>
      <c r="D22" s="24">
        <f t="shared" si="0"/>
        <v>4.0951186186066208E-3</v>
      </c>
      <c r="E22" s="10">
        <v>13009</v>
      </c>
      <c r="F22" s="24">
        <f t="shared" si="1"/>
        <v>5.051630780892262E-3</v>
      </c>
      <c r="G22" s="79">
        <v>225</v>
      </c>
      <c r="H22" s="83">
        <f t="shared" si="2"/>
        <v>661.70327922187141</v>
      </c>
      <c r="I22" s="84">
        <f t="shared" si="3"/>
        <v>436.70327922187141</v>
      </c>
    </row>
    <row r="23" spans="1:9" ht="15" customHeight="1" x14ac:dyDescent="0.25">
      <c r="A23" s="77">
        <v>706</v>
      </c>
      <c r="B23" s="78" t="s">
        <v>1193</v>
      </c>
      <c r="C23" s="23">
        <v>4424</v>
      </c>
      <c r="D23" s="24">
        <f t="shared" si="0"/>
        <v>1.7674931481673845E-2</v>
      </c>
      <c r="E23" s="10">
        <v>26400</v>
      </c>
      <c r="F23" s="24">
        <f t="shared" si="1"/>
        <v>1.0251599094131425E-2</v>
      </c>
      <c r="G23" s="79">
        <v>935</v>
      </c>
      <c r="H23" s="83">
        <f t="shared" si="2"/>
        <v>2020.2889630181194</v>
      </c>
      <c r="I23" s="84">
        <f t="shared" si="3"/>
        <v>1085.2889630181194</v>
      </c>
    </row>
    <row r="24" spans="1:9" ht="15" customHeight="1" x14ac:dyDescent="0.25">
      <c r="A24" s="77">
        <v>707</v>
      </c>
      <c r="B24" s="78" t="s">
        <v>367</v>
      </c>
      <c r="C24" s="23">
        <v>700</v>
      </c>
      <c r="D24" s="24">
        <f t="shared" si="0"/>
        <v>2.7966663736825703E-3</v>
      </c>
      <c r="E24" s="10">
        <v>6471</v>
      </c>
      <c r="F24" s="24">
        <f t="shared" si="1"/>
        <v>2.5128067325047142E-3</v>
      </c>
      <c r="G24" s="79">
        <v>691</v>
      </c>
      <c r="H24" s="83">
        <f t="shared" si="2"/>
        <v>384.1032056149852</v>
      </c>
      <c r="I24" s="84">
        <f t="shared" si="3"/>
        <v>-306.8967943850148</v>
      </c>
    </row>
    <row r="25" spans="1:9" ht="15" customHeight="1" x14ac:dyDescent="0.25">
      <c r="A25" s="77">
        <v>709</v>
      </c>
      <c r="B25" s="78" t="s">
        <v>1200</v>
      </c>
      <c r="C25" s="23">
        <v>2843</v>
      </c>
      <c r="D25" s="24">
        <f t="shared" si="0"/>
        <v>1.1358460714827925E-2</v>
      </c>
      <c r="E25" s="10">
        <v>21042</v>
      </c>
      <c r="F25" s="24">
        <f t="shared" si="1"/>
        <v>8.1709904597997516E-3</v>
      </c>
      <c r="G25" s="79">
        <v>455</v>
      </c>
      <c r="H25" s="83">
        <f t="shared" si="2"/>
        <v>1412.8190594532468</v>
      </c>
      <c r="I25" s="84">
        <f t="shared" si="3"/>
        <v>957.81905945324684</v>
      </c>
    </row>
    <row r="26" spans="1:9" ht="15" customHeight="1" x14ac:dyDescent="0.25">
      <c r="A26" s="77">
        <v>712</v>
      </c>
      <c r="B26" s="78" t="s">
        <v>1207</v>
      </c>
      <c r="C26" s="23">
        <v>219</v>
      </c>
      <c r="D26" s="24">
        <f t="shared" si="0"/>
        <v>8.7495705119497555E-4</v>
      </c>
      <c r="E26" s="10">
        <v>14508</v>
      </c>
      <c r="F26" s="24">
        <f t="shared" si="1"/>
        <v>5.6337196840022244E-3</v>
      </c>
      <c r="G26" s="79">
        <v>225</v>
      </c>
      <c r="H26" s="83">
        <f t="shared" si="2"/>
        <v>470.85719209832575</v>
      </c>
      <c r="I26" s="84">
        <f t="shared" si="3"/>
        <v>245.85719209832575</v>
      </c>
    </row>
    <row r="27" spans="1:9" ht="15" customHeight="1" x14ac:dyDescent="0.25">
      <c r="A27" s="77">
        <v>717</v>
      </c>
      <c r="B27" s="78" t="s">
        <v>1215</v>
      </c>
      <c r="C27" s="23">
        <v>7266</v>
      </c>
      <c r="D27" s="24">
        <f t="shared" si="0"/>
        <v>2.9029396958825081E-2</v>
      </c>
      <c r="E27" s="10">
        <v>32918</v>
      </c>
      <c r="F27" s="24">
        <f t="shared" si="1"/>
        <v>1.2782656779568873E-2</v>
      </c>
      <c r="G27" s="79">
        <v>2825</v>
      </c>
      <c r="H27" s="83">
        <f t="shared" si="2"/>
        <v>3024.8093460625664</v>
      </c>
      <c r="I27" s="84">
        <f t="shared" si="3"/>
        <v>199.80934606256642</v>
      </c>
    </row>
    <row r="28" spans="1:9" ht="15" customHeight="1" x14ac:dyDescent="0.25">
      <c r="A28" s="77">
        <v>720</v>
      </c>
      <c r="B28" s="78" t="s">
        <v>361</v>
      </c>
      <c r="C28" s="27">
        <v>710</v>
      </c>
      <c r="D28" s="24">
        <f t="shared" si="0"/>
        <v>2.8366187504494642E-3</v>
      </c>
      <c r="E28" s="10">
        <v>12569</v>
      </c>
      <c r="F28" s="24">
        <f t="shared" si="1"/>
        <v>4.8807707959900712E-3</v>
      </c>
      <c r="G28" s="79">
        <v>455</v>
      </c>
      <c r="H28" s="83">
        <f t="shared" si="2"/>
        <v>558.29910133882152</v>
      </c>
      <c r="I28" s="84">
        <f t="shared" si="3"/>
        <v>103.29910133882152</v>
      </c>
    </row>
    <row r="29" spans="1:9" ht="15" customHeight="1" x14ac:dyDescent="0.25">
      <c r="A29" s="77">
        <v>722</v>
      </c>
      <c r="B29" s="78" t="s">
        <v>431</v>
      </c>
      <c r="C29" s="23">
        <v>1137</v>
      </c>
      <c r="D29" s="24">
        <f t="shared" si="0"/>
        <v>4.5425852383958317E-3</v>
      </c>
      <c r="E29" s="10">
        <v>11331</v>
      </c>
      <c r="F29" s="24">
        <f t="shared" si="1"/>
        <v>4.4000329293789088E-3</v>
      </c>
      <c r="G29" s="79">
        <v>455</v>
      </c>
      <c r="H29" s="83">
        <f t="shared" si="2"/>
        <v>646.93581380613978</v>
      </c>
      <c r="I29" s="84">
        <f t="shared" si="3"/>
        <v>191.93581380613978</v>
      </c>
    </row>
    <row r="30" spans="1:9" ht="15" customHeight="1" x14ac:dyDescent="0.25">
      <c r="A30" s="77">
        <v>724</v>
      </c>
      <c r="B30" s="78" t="s">
        <v>861</v>
      </c>
      <c r="C30" s="27">
        <v>539</v>
      </c>
      <c r="D30" s="24">
        <f t="shared" si="0"/>
        <v>2.1534331077355793E-3</v>
      </c>
      <c r="E30" s="10">
        <v>5666</v>
      </c>
      <c r="F30" s="24">
        <f t="shared" si="1"/>
        <v>2.2002106237632066E-3</v>
      </c>
      <c r="G30" s="79">
        <v>455</v>
      </c>
      <c r="H30" s="83">
        <f t="shared" si="2"/>
        <v>314.95564247713196</v>
      </c>
      <c r="I30" s="84">
        <f t="shared" si="3"/>
        <v>-140.04435752286804</v>
      </c>
    </row>
    <row r="31" spans="1:9" ht="15" customHeight="1" x14ac:dyDescent="0.25">
      <c r="A31" s="77">
        <v>726</v>
      </c>
      <c r="B31" s="78" t="s">
        <v>855</v>
      </c>
      <c r="C31" s="27">
        <v>458</v>
      </c>
      <c r="D31" s="24">
        <f t="shared" si="0"/>
        <v>1.829818855923739E-3</v>
      </c>
      <c r="E31" s="10">
        <v>7421</v>
      </c>
      <c r="F31" s="24">
        <f t="shared" si="1"/>
        <v>2.8817089726344437E-3</v>
      </c>
      <c r="G31" s="79">
        <v>455</v>
      </c>
      <c r="H31" s="83">
        <f t="shared" si="2"/>
        <v>340.84605121824552</v>
      </c>
      <c r="I31" s="84">
        <f t="shared" si="3"/>
        <v>-114.15394878175448</v>
      </c>
    </row>
    <row r="32" spans="1:9" ht="15" customHeight="1" x14ac:dyDescent="0.25">
      <c r="A32" s="77">
        <v>727</v>
      </c>
      <c r="B32" s="78" t="s">
        <v>274</v>
      </c>
      <c r="C32" s="27">
        <v>427</v>
      </c>
      <c r="D32" s="24">
        <f t="shared" si="0"/>
        <v>1.7059664879463679E-3</v>
      </c>
      <c r="E32" s="10">
        <v>5849</v>
      </c>
      <c r="F32" s="24">
        <f t="shared" si="1"/>
        <v>2.2712728447566179E-3</v>
      </c>
      <c r="G32" s="79">
        <v>455</v>
      </c>
      <c r="H32" s="83">
        <f t="shared" si="2"/>
        <v>287.72541957298591</v>
      </c>
      <c r="I32" s="84">
        <f t="shared" si="3"/>
        <v>-167.27458042701409</v>
      </c>
    </row>
    <row r="33" spans="1:9" ht="15" customHeight="1" x14ac:dyDescent="0.25">
      <c r="A33" s="77">
        <v>728</v>
      </c>
      <c r="B33" s="78" t="s">
        <v>155</v>
      </c>
      <c r="C33" s="23">
        <v>586</v>
      </c>
      <c r="D33" s="24">
        <f t="shared" si="0"/>
        <v>2.3412092785399805E-3</v>
      </c>
      <c r="E33" s="10">
        <v>6952</v>
      </c>
      <c r="F33" s="24">
        <f t="shared" si="1"/>
        <v>2.6995877614546088E-3</v>
      </c>
      <c r="G33" s="79">
        <v>455</v>
      </c>
      <c r="H33" s="83">
        <f t="shared" si="2"/>
        <v>364.66637332810967</v>
      </c>
      <c r="I33" s="84">
        <f t="shared" si="3"/>
        <v>-90.333626671890329</v>
      </c>
    </row>
    <row r="34" spans="1:9" ht="15" customHeight="1" x14ac:dyDescent="0.25">
      <c r="A34" s="77">
        <v>730</v>
      </c>
      <c r="B34" s="78" t="s">
        <v>149</v>
      </c>
      <c r="C34" s="27">
        <v>425</v>
      </c>
      <c r="D34" s="24">
        <f t="shared" si="0"/>
        <v>1.6979760125929891E-3</v>
      </c>
      <c r="E34" s="10">
        <v>5034</v>
      </c>
      <c r="F34" s="24">
        <f t="shared" si="1"/>
        <v>1.9547935545400604E-3</v>
      </c>
      <c r="G34" s="79">
        <v>455</v>
      </c>
      <c r="H34" s="83">
        <f t="shared" si="2"/>
        <v>264.25230376883576</v>
      </c>
      <c r="I34" s="84">
        <f t="shared" si="3"/>
        <v>-190.74769623116424</v>
      </c>
    </row>
    <row r="35" spans="1:9" ht="15" customHeight="1" x14ac:dyDescent="0.25">
      <c r="A35" s="77">
        <v>731</v>
      </c>
      <c r="B35" s="78" t="s">
        <v>174</v>
      </c>
      <c r="C35" s="23">
        <v>510</v>
      </c>
      <c r="D35" s="24">
        <f t="shared" si="0"/>
        <v>2.0375712151115871E-3</v>
      </c>
      <c r="E35" s="10">
        <v>5874</v>
      </c>
      <c r="F35" s="24">
        <f t="shared" si="1"/>
        <v>2.2809807984442423E-3</v>
      </c>
      <c r="G35" s="79">
        <v>455</v>
      </c>
      <c r="H35" s="83">
        <f t="shared" si="2"/>
        <v>312.41700237427142</v>
      </c>
      <c r="I35" s="84">
        <f t="shared" si="3"/>
        <v>-142.58299762572858</v>
      </c>
    </row>
    <row r="36" spans="1:9" ht="15" customHeight="1" x14ac:dyDescent="0.25">
      <c r="A36" s="77">
        <v>732</v>
      </c>
      <c r="B36" s="78" t="s">
        <v>914</v>
      </c>
      <c r="C36" s="27">
        <v>476</v>
      </c>
      <c r="D36" s="24">
        <f t="shared" si="0"/>
        <v>1.9017331341041478E-3</v>
      </c>
      <c r="E36" s="10">
        <v>5657</v>
      </c>
      <c r="F36" s="24">
        <f t="shared" si="1"/>
        <v>2.196715760435662E-3</v>
      </c>
      <c r="G36" s="79">
        <v>455</v>
      </c>
      <c r="H36" s="83">
        <f t="shared" si="2"/>
        <v>296.49408273816096</v>
      </c>
      <c r="I36" s="84">
        <f t="shared" si="3"/>
        <v>-158.50591726183904</v>
      </c>
    </row>
    <row r="37" spans="1:9" ht="15" customHeight="1" x14ac:dyDescent="0.25">
      <c r="A37" s="77">
        <v>733</v>
      </c>
      <c r="B37" s="78" t="s">
        <v>438</v>
      </c>
      <c r="C37" s="23">
        <v>794</v>
      </c>
      <c r="D37" s="24">
        <f t="shared" si="0"/>
        <v>3.1722187152913727E-3</v>
      </c>
      <c r="E37" s="10">
        <v>7065</v>
      </c>
      <c r="F37" s="24">
        <f t="shared" si="1"/>
        <v>2.7434677121226715E-3</v>
      </c>
      <c r="G37" s="79">
        <v>691</v>
      </c>
      <c r="H37" s="83">
        <f t="shared" si="2"/>
        <v>427.95849507833327</v>
      </c>
      <c r="I37" s="84">
        <f t="shared" si="3"/>
        <v>-263.04150492166673</v>
      </c>
    </row>
    <row r="38" spans="1:9" ht="15" customHeight="1" x14ac:dyDescent="0.25">
      <c r="A38" s="77">
        <v>734</v>
      </c>
      <c r="B38" s="78" t="s">
        <v>480</v>
      </c>
      <c r="C38" s="27">
        <v>923</v>
      </c>
      <c r="D38" s="24">
        <f t="shared" si="0"/>
        <v>3.6876043755843034E-3</v>
      </c>
      <c r="E38" s="10">
        <v>6890</v>
      </c>
      <c r="F38" s="24">
        <f t="shared" si="1"/>
        <v>2.6755120363092999E-3</v>
      </c>
      <c r="G38" s="79">
        <v>691</v>
      </c>
      <c r="H38" s="83">
        <f t="shared" si="2"/>
        <v>460.32692182986699</v>
      </c>
      <c r="I38" s="84">
        <f t="shared" si="3"/>
        <v>-230.67307817013301</v>
      </c>
    </row>
    <row r="39" spans="1:9" ht="15" customHeight="1" x14ac:dyDescent="0.25">
      <c r="A39" s="77">
        <v>736</v>
      </c>
      <c r="B39" s="78" t="s">
        <v>114</v>
      </c>
      <c r="C39" s="23">
        <v>87</v>
      </c>
      <c r="D39" s="24">
        <f t="shared" si="0"/>
        <v>3.4758567787197662E-4</v>
      </c>
      <c r="E39" s="10">
        <v>5788</v>
      </c>
      <c r="F39" s="24">
        <f t="shared" si="1"/>
        <v>2.2475854377588139E-3</v>
      </c>
      <c r="G39" s="79">
        <v>1451</v>
      </c>
      <c r="H39" s="83">
        <f t="shared" si="2"/>
        <v>187.7424604470805</v>
      </c>
      <c r="I39" s="84">
        <f t="shared" si="3"/>
        <v>-1263.2575395529195</v>
      </c>
    </row>
    <row r="40" spans="1:9" ht="15" customHeight="1" x14ac:dyDescent="0.25">
      <c r="A40" s="77">
        <v>737</v>
      </c>
      <c r="B40" s="78" t="s">
        <v>180</v>
      </c>
      <c r="C40" s="27">
        <v>2309</v>
      </c>
      <c r="D40" s="24">
        <f t="shared" si="0"/>
        <v>9.2250037954757936E-3</v>
      </c>
      <c r="E40" s="10">
        <v>18649</v>
      </c>
      <c r="F40" s="24">
        <f t="shared" si="1"/>
        <v>7.2417451328203389E-3</v>
      </c>
      <c r="G40" s="79">
        <v>1197</v>
      </c>
      <c r="H40" s="83">
        <f t="shared" si="2"/>
        <v>1191.253995061212</v>
      </c>
      <c r="I40" s="84">
        <f t="shared" si="3"/>
        <v>-5.746004938788019</v>
      </c>
    </row>
    <row r="41" spans="1:9" ht="15" customHeight="1" x14ac:dyDescent="0.25">
      <c r="A41" s="77">
        <v>738</v>
      </c>
      <c r="B41" s="78" t="s">
        <v>243</v>
      </c>
      <c r="C41" s="27">
        <v>543</v>
      </c>
      <c r="D41" s="24">
        <f t="shared" si="0"/>
        <v>2.1694140584423366E-3</v>
      </c>
      <c r="E41" s="10">
        <v>6339</v>
      </c>
      <c r="F41" s="24">
        <f t="shared" si="1"/>
        <v>2.4615487370340571E-3</v>
      </c>
      <c r="G41" s="79">
        <v>455</v>
      </c>
      <c r="H41" s="83">
        <f t="shared" si="2"/>
        <v>335.01773514086847</v>
      </c>
      <c r="I41" s="84">
        <f t="shared" si="3"/>
        <v>-119.98226485913153</v>
      </c>
    </row>
    <row r="42" spans="1:9" ht="15" customHeight="1" x14ac:dyDescent="0.25">
      <c r="A42" s="77">
        <v>739</v>
      </c>
      <c r="B42" s="78" t="s">
        <v>186</v>
      </c>
      <c r="C42" s="23">
        <v>2269</v>
      </c>
      <c r="D42" s="24">
        <f t="shared" si="0"/>
        <v>9.0651942884082178E-3</v>
      </c>
      <c r="E42" s="10">
        <v>14402</v>
      </c>
      <c r="F42" s="24">
        <f t="shared" si="1"/>
        <v>5.5925579603666965E-3</v>
      </c>
      <c r="G42" s="79">
        <v>1197</v>
      </c>
      <c r="H42" s="83">
        <f t="shared" si="2"/>
        <v>1060.3857507638177</v>
      </c>
      <c r="I42" s="84">
        <f t="shared" si="3"/>
        <v>-136.61424923618233</v>
      </c>
    </row>
    <row r="43" spans="1:9" ht="15" customHeight="1" x14ac:dyDescent="0.25">
      <c r="A43" s="77">
        <v>740</v>
      </c>
      <c r="B43" s="78" t="s">
        <v>161</v>
      </c>
      <c r="C43" s="23">
        <v>647</v>
      </c>
      <c r="D43" s="24">
        <f t="shared" si="0"/>
        <v>2.5849187768180329E-3</v>
      </c>
      <c r="E43" s="10">
        <v>6628</v>
      </c>
      <c r="F43" s="24">
        <f t="shared" si="1"/>
        <v>2.5737726816629958E-3</v>
      </c>
      <c r="G43" s="79">
        <v>691</v>
      </c>
      <c r="H43" s="83">
        <f t="shared" si="2"/>
        <v>373.19520908244959</v>
      </c>
      <c r="I43" s="84">
        <f t="shared" si="3"/>
        <v>-317.80479091755041</v>
      </c>
    </row>
    <row r="44" spans="1:9" ht="15" customHeight="1" x14ac:dyDescent="0.25">
      <c r="A44" s="77">
        <v>741</v>
      </c>
      <c r="B44" s="78" t="s">
        <v>262</v>
      </c>
      <c r="C44" s="23">
        <v>581</v>
      </c>
      <c r="D44" s="24">
        <f t="shared" si="0"/>
        <v>2.3212330901565335E-3</v>
      </c>
      <c r="E44" s="10">
        <v>7711</v>
      </c>
      <c r="F44" s="24">
        <f t="shared" si="1"/>
        <v>2.9943212354108873E-3</v>
      </c>
      <c r="G44" s="79">
        <v>455</v>
      </c>
      <c r="H44" s="83">
        <f t="shared" si="2"/>
        <v>384.54313926023451</v>
      </c>
      <c r="I44" s="84">
        <f t="shared" si="3"/>
        <v>-70.456860739765489</v>
      </c>
    </row>
    <row r="45" spans="1:9" ht="15" customHeight="1" x14ac:dyDescent="0.25">
      <c r="A45" s="77">
        <v>742</v>
      </c>
      <c r="B45" s="78" t="s">
        <v>894</v>
      </c>
      <c r="C45" s="27">
        <v>976</v>
      </c>
      <c r="D45" s="24">
        <f t="shared" si="0"/>
        <v>3.8993519724488412E-3</v>
      </c>
      <c r="E45" s="10">
        <v>7808</v>
      </c>
      <c r="F45" s="24">
        <f t="shared" si="1"/>
        <v>3.0319880957188701E-3</v>
      </c>
      <c r="G45" s="79">
        <v>691</v>
      </c>
      <c r="H45" s="83">
        <f t="shared" si="2"/>
        <v>501.43392501381982</v>
      </c>
      <c r="I45" s="84">
        <f t="shared" si="3"/>
        <v>-189.56607498618018</v>
      </c>
    </row>
    <row r="46" spans="1:9" ht="15" customHeight="1" x14ac:dyDescent="0.25">
      <c r="A46" s="77">
        <v>744</v>
      </c>
      <c r="B46" s="78" t="s">
        <v>1223</v>
      </c>
      <c r="C46" s="27">
        <v>1901</v>
      </c>
      <c r="D46" s="24">
        <f t="shared" si="0"/>
        <v>7.594946823386523E-3</v>
      </c>
      <c r="E46" s="10">
        <v>16642</v>
      </c>
      <c r="F46" s="24">
        <f t="shared" si="1"/>
        <v>6.4623906107778477E-3</v>
      </c>
      <c r="G46" s="79">
        <v>225</v>
      </c>
      <c r="H46" s="83">
        <f t="shared" si="2"/>
        <v>1016.9499426566276</v>
      </c>
      <c r="I46" s="84">
        <f t="shared" si="3"/>
        <v>791.94994265662763</v>
      </c>
    </row>
    <row r="47" spans="1:9" ht="15" customHeight="1" x14ac:dyDescent="0.25">
      <c r="A47" s="77">
        <v>747</v>
      </c>
      <c r="B47" s="78" t="s">
        <v>467</v>
      </c>
      <c r="C47" s="23">
        <v>4058</v>
      </c>
      <c r="D47" s="24">
        <f t="shared" si="0"/>
        <v>1.621267449200553E-2</v>
      </c>
      <c r="E47" s="10">
        <v>27553</v>
      </c>
      <c r="F47" s="24">
        <f t="shared" si="1"/>
        <v>1.0699329918204666E-2</v>
      </c>
      <c r="G47" s="79">
        <v>935</v>
      </c>
      <c r="H47" s="83">
        <f t="shared" si="2"/>
        <v>1946.8950980164796</v>
      </c>
      <c r="I47" s="84">
        <f t="shared" si="3"/>
        <v>1011.8950980164796</v>
      </c>
    </row>
    <row r="48" spans="1:9" ht="15" customHeight="1" x14ac:dyDescent="0.25">
      <c r="A48" s="77">
        <v>754</v>
      </c>
      <c r="B48" s="78" t="s">
        <v>1230</v>
      </c>
      <c r="C48" s="23">
        <v>569</v>
      </c>
      <c r="D48" s="24">
        <f t="shared" si="0"/>
        <v>2.2732902380362607E-3</v>
      </c>
      <c r="E48" s="10">
        <v>10537</v>
      </c>
      <c r="F48" s="24">
        <f t="shared" si="1"/>
        <v>4.091708320259956E-3</v>
      </c>
      <c r="G48" s="79">
        <v>455</v>
      </c>
      <c r="H48" s="83">
        <f t="shared" si="2"/>
        <v>460.46308194448147</v>
      </c>
      <c r="I48" s="84">
        <f t="shared" si="3"/>
        <v>5.4630819444814733</v>
      </c>
    </row>
    <row r="49" spans="1:9" ht="15" customHeight="1" x14ac:dyDescent="0.25">
      <c r="A49" s="77">
        <v>766</v>
      </c>
      <c r="B49" s="78" t="s">
        <v>1236</v>
      </c>
      <c r="C49" s="23">
        <v>1223</v>
      </c>
      <c r="D49" s="24">
        <f t="shared" si="0"/>
        <v>4.8861756785911195E-3</v>
      </c>
      <c r="E49" s="10">
        <v>15352</v>
      </c>
      <c r="F49" s="24">
        <f t="shared" si="1"/>
        <v>5.9614602004964259E-3</v>
      </c>
      <c r="G49" s="79">
        <v>691</v>
      </c>
      <c r="H49" s="83">
        <f t="shared" si="2"/>
        <v>784.75050747430657</v>
      </c>
      <c r="I49" s="84">
        <f t="shared" si="3"/>
        <v>93.750507474306573</v>
      </c>
    </row>
    <row r="50" spans="1:9" ht="15" customHeight="1" x14ac:dyDescent="0.25">
      <c r="A50" s="77">
        <v>770</v>
      </c>
      <c r="B50" s="78" t="s">
        <v>1249</v>
      </c>
      <c r="C50" s="23">
        <v>1508</v>
      </c>
      <c r="D50" s="24">
        <f t="shared" si="0"/>
        <v>6.0248184164475947E-3</v>
      </c>
      <c r="E50" s="10">
        <v>19848</v>
      </c>
      <c r="F50" s="24">
        <f t="shared" si="1"/>
        <v>7.7073385916788077E-3</v>
      </c>
      <c r="G50" s="79">
        <v>455</v>
      </c>
      <c r="H50" s="83">
        <f t="shared" si="2"/>
        <v>993.42541554321645</v>
      </c>
      <c r="I50" s="84">
        <f t="shared" si="3"/>
        <v>538.42541554321645</v>
      </c>
    </row>
    <row r="51" spans="1:9" ht="15" customHeight="1" x14ac:dyDescent="0.25">
      <c r="A51" s="77">
        <v>771</v>
      </c>
      <c r="B51" s="78" t="s">
        <v>1243</v>
      </c>
      <c r="C51" s="27">
        <v>380</v>
      </c>
      <c r="D51" s="24">
        <f t="shared" si="0"/>
        <v>1.5181903171419668E-3</v>
      </c>
      <c r="E51" s="10">
        <v>6522</v>
      </c>
      <c r="F51" s="24">
        <f t="shared" si="1"/>
        <v>2.5326109580274679E-3</v>
      </c>
      <c r="G51" s="79">
        <v>455</v>
      </c>
      <c r="H51" s="83">
        <f t="shared" si="2"/>
        <v>293.04711107561383</v>
      </c>
      <c r="I51" s="84">
        <f t="shared" si="3"/>
        <v>-161.95288892438617</v>
      </c>
    </row>
    <row r="52" spans="1:9" ht="15" customHeight="1" x14ac:dyDescent="0.25">
      <c r="A52" s="77">
        <v>779</v>
      </c>
      <c r="B52" s="78" t="s">
        <v>286</v>
      </c>
      <c r="C52" s="23">
        <v>636</v>
      </c>
      <c r="D52" s="24">
        <f t="shared" si="0"/>
        <v>2.5409711623744498E-3</v>
      </c>
      <c r="E52" s="10">
        <v>7674</v>
      </c>
      <c r="F52" s="24">
        <f t="shared" si="1"/>
        <v>2.9799534639532031E-3</v>
      </c>
      <c r="G52" s="79">
        <v>455</v>
      </c>
      <c r="H52" s="83">
        <f t="shared" si="2"/>
        <v>399.40024264553915</v>
      </c>
      <c r="I52" s="84">
        <f t="shared" si="3"/>
        <v>-55.599757354460849</v>
      </c>
    </row>
    <row r="53" spans="1:9" ht="15" customHeight="1" x14ac:dyDescent="0.25">
      <c r="A53" s="77">
        <v>780</v>
      </c>
      <c r="B53" s="78" t="s">
        <v>249</v>
      </c>
      <c r="C53" s="27">
        <v>556</v>
      </c>
      <c r="D53" s="24">
        <f t="shared" si="0"/>
        <v>2.2213521482392987E-3</v>
      </c>
      <c r="E53" s="10">
        <v>7308</v>
      </c>
      <c r="F53" s="24">
        <f t="shared" si="1"/>
        <v>2.837829021966381E-3</v>
      </c>
      <c r="G53" s="79">
        <v>455</v>
      </c>
      <c r="H53" s="83">
        <f t="shared" si="2"/>
        <v>365.99633643467376</v>
      </c>
      <c r="I53" s="84">
        <f t="shared" si="3"/>
        <v>-89.003663565326235</v>
      </c>
    </row>
    <row r="54" spans="1:9" ht="15" customHeight="1" x14ac:dyDescent="0.25">
      <c r="A54" s="77">
        <v>782</v>
      </c>
      <c r="B54" s="78" t="s">
        <v>410</v>
      </c>
      <c r="C54" s="23">
        <v>2122</v>
      </c>
      <c r="D54" s="24">
        <f t="shared" si="0"/>
        <v>8.4778943499348777E-3</v>
      </c>
      <c r="E54" s="10">
        <v>16957</v>
      </c>
      <c r="F54" s="24">
        <f t="shared" si="1"/>
        <v>6.5847108272419162E-3</v>
      </c>
      <c r="G54" s="79">
        <v>1197</v>
      </c>
      <c r="H54" s="83">
        <f t="shared" si="2"/>
        <v>1089.6740256061105</v>
      </c>
      <c r="I54" s="84">
        <f t="shared" si="3"/>
        <v>-107.32597439388951</v>
      </c>
    </row>
    <row r="55" spans="1:9" ht="15" customHeight="1" x14ac:dyDescent="0.25">
      <c r="A55" s="77">
        <v>790</v>
      </c>
      <c r="B55" s="78" t="s">
        <v>1269</v>
      </c>
      <c r="C55" s="23">
        <v>8</v>
      </c>
      <c r="D55" s="24">
        <f t="shared" si="0"/>
        <v>3.1961901413515087E-5</v>
      </c>
      <c r="E55" s="10">
        <v>642</v>
      </c>
      <c r="F55" s="24">
        <f t="shared" si="1"/>
        <v>2.4930025069819602E-4</v>
      </c>
      <c r="G55" s="79">
        <v>455</v>
      </c>
      <c r="H55" s="83">
        <f t="shared" si="2"/>
        <v>20.347347483196209</v>
      </c>
      <c r="I55" s="84">
        <f t="shared" si="3"/>
        <v>-434.65265251680381</v>
      </c>
    </row>
    <row r="56" spans="1:9" ht="15" customHeight="1" x14ac:dyDescent="0.25">
      <c r="A56" s="77">
        <v>794</v>
      </c>
      <c r="B56" s="78" t="s">
        <v>1276</v>
      </c>
      <c r="C56" s="23">
        <v>3005</v>
      </c>
      <c r="D56" s="24">
        <f t="shared" si="0"/>
        <v>1.2005689218451606E-2</v>
      </c>
      <c r="E56" s="10">
        <v>34490</v>
      </c>
      <c r="F56" s="24">
        <f t="shared" si="1"/>
        <v>1.33930929074467E-2</v>
      </c>
      <c r="G56" s="79">
        <v>1451</v>
      </c>
      <c r="H56" s="83">
        <f t="shared" si="2"/>
        <v>1837.4240603847231</v>
      </c>
      <c r="I56" s="84">
        <f t="shared" si="3"/>
        <v>386.42406038472313</v>
      </c>
    </row>
    <row r="57" spans="1:9" ht="15" customHeight="1" x14ac:dyDescent="0.25">
      <c r="A57" s="77">
        <v>797</v>
      </c>
      <c r="B57" s="78" t="s">
        <v>1283</v>
      </c>
      <c r="C57" s="23">
        <v>451</v>
      </c>
      <c r="D57" s="24">
        <f t="shared" si="0"/>
        <v>1.8018521921869131E-3</v>
      </c>
      <c r="E57" s="10">
        <v>6756</v>
      </c>
      <c r="F57" s="24">
        <f t="shared" si="1"/>
        <v>2.6234774045436329E-3</v>
      </c>
      <c r="G57" s="79">
        <v>455</v>
      </c>
      <c r="H57" s="83">
        <f t="shared" si="2"/>
        <v>320.14161292695223</v>
      </c>
      <c r="I57" s="84">
        <f t="shared" si="3"/>
        <v>-134.85838707304777</v>
      </c>
    </row>
    <row r="58" spans="1:9" ht="15" customHeight="1" x14ac:dyDescent="0.25">
      <c r="A58" s="77">
        <v>800</v>
      </c>
      <c r="B58" s="78" t="s">
        <v>725</v>
      </c>
      <c r="C58" s="23">
        <v>828</v>
      </c>
      <c r="D58" s="24">
        <f t="shared" si="0"/>
        <v>3.3080567962988118E-3</v>
      </c>
      <c r="E58" s="10">
        <v>7429</v>
      </c>
      <c r="F58" s="24">
        <f t="shared" si="1"/>
        <v>2.8848155178144833E-3</v>
      </c>
      <c r="G58" s="79">
        <v>0</v>
      </c>
      <c r="H58" s="83">
        <f t="shared" si="2"/>
        <v>448.01095329840484</v>
      </c>
      <c r="I58" s="84">
        <f t="shared" si="3"/>
        <v>448.01095329840484</v>
      </c>
    </row>
    <row r="59" spans="1:9" ht="15" customHeight="1" x14ac:dyDescent="0.25">
      <c r="A59" s="77">
        <v>805</v>
      </c>
      <c r="B59" s="78" t="s">
        <v>333</v>
      </c>
      <c r="C59" s="27">
        <v>131</v>
      </c>
      <c r="D59" s="24">
        <f t="shared" si="0"/>
        <v>5.233761356463096E-4</v>
      </c>
      <c r="E59" s="10">
        <v>3832</v>
      </c>
      <c r="F59" s="24">
        <f t="shared" si="1"/>
        <v>1.4880351412390766E-3</v>
      </c>
      <c r="G59" s="79">
        <v>225</v>
      </c>
      <c r="H59" s="83">
        <f t="shared" si="2"/>
        <v>145.51152323598481</v>
      </c>
      <c r="I59" s="84">
        <f t="shared" si="3"/>
        <v>-79.488476764015189</v>
      </c>
    </row>
    <row r="60" spans="1:9" ht="15" customHeight="1" x14ac:dyDescent="0.25">
      <c r="A60" s="77">
        <v>806</v>
      </c>
      <c r="B60" s="78" t="s">
        <v>718</v>
      </c>
      <c r="C60" s="23">
        <v>346</v>
      </c>
      <c r="D60" s="24">
        <f t="shared" si="0"/>
        <v>1.3823522361345276E-3</v>
      </c>
      <c r="E60" s="10">
        <v>6267</v>
      </c>
      <c r="F60" s="24">
        <f t="shared" si="1"/>
        <v>2.4335898304136986E-3</v>
      </c>
      <c r="G60" s="79">
        <v>0</v>
      </c>
      <c r="H60" s="83">
        <f t="shared" si="2"/>
        <v>276.05669166949986</v>
      </c>
      <c r="I60" s="84">
        <f t="shared" si="3"/>
        <v>276.05669166949986</v>
      </c>
    </row>
    <row r="61" spans="1:9" ht="15" customHeight="1" x14ac:dyDescent="0.25">
      <c r="A61" s="77">
        <v>811</v>
      </c>
      <c r="B61" s="78" t="s">
        <v>1291</v>
      </c>
      <c r="C61" s="23">
        <v>2848</v>
      </c>
      <c r="D61" s="24">
        <f t="shared" si="0"/>
        <v>1.1378436903211372E-2</v>
      </c>
      <c r="E61" s="10">
        <v>40533</v>
      </c>
      <c r="F61" s="24">
        <f t="shared" si="1"/>
        <v>1.5739699472819283E-2</v>
      </c>
      <c r="G61" s="79">
        <v>691</v>
      </c>
      <c r="H61" s="83">
        <f t="shared" si="2"/>
        <v>1961.807302536188</v>
      </c>
      <c r="I61" s="84">
        <f t="shared" si="3"/>
        <v>1270.807302536188</v>
      </c>
    </row>
    <row r="62" spans="1:9" ht="15" customHeight="1" x14ac:dyDescent="0.25">
      <c r="A62" s="77">
        <v>816</v>
      </c>
      <c r="B62" s="78" t="s">
        <v>900</v>
      </c>
      <c r="C62" s="27">
        <v>130</v>
      </c>
      <c r="D62" s="24">
        <f t="shared" si="0"/>
        <v>5.1938089796962016E-4</v>
      </c>
      <c r="E62" s="10">
        <v>0</v>
      </c>
      <c r="F62" s="24">
        <f t="shared" si="1"/>
        <v>0</v>
      </c>
      <c r="G62" s="79">
        <v>0</v>
      </c>
      <c r="H62" s="83">
        <f t="shared" si="2"/>
        <v>37.573571587139654</v>
      </c>
      <c r="I62" s="84">
        <f t="shared" si="3"/>
        <v>37.573571587139654</v>
      </c>
    </row>
    <row r="63" spans="1:9" ht="15" customHeight="1" x14ac:dyDescent="0.25">
      <c r="A63" s="77">
        <v>820</v>
      </c>
      <c r="B63" s="78" t="s">
        <v>1299</v>
      </c>
      <c r="C63" s="23">
        <v>2804</v>
      </c>
      <c r="D63" s="24">
        <f t="shared" si="0"/>
        <v>1.120264644543704E-2</v>
      </c>
      <c r="E63" s="10">
        <v>30021</v>
      </c>
      <c r="F63" s="24">
        <f t="shared" si="1"/>
        <v>1.1657699106246951E-2</v>
      </c>
      <c r="G63" s="79">
        <v>691</v>
      </c>
      <c r="H63" s="83">
        <f t="shared" si="2"/>
        <v>1653.785946789267</v>
      </c>
      <c r="I63" s="84">
        <f t="shared" si="3"/>
        <v>962.78594678926697</v>
      </c>
    </row>
    <row r="64" spans="1:9" ht="15" customHeight="1" x14ac:dyDescent="0.25">
      <c r="A64" s="77">
        <v>822</v>
      </c>
      <c r="B64" s="78" t="s">
        <v>1305</v>
      </c>
      <c r="C64" s="23">
        <v>3147</v>
      </c>
      <c r="D64" s="24">
        <f t="shared" si="0"/>
        <v>1.2573012968541498E-2</v>
      </c>
      <c r="E64" s="10">
        <v>11290</v>
      </c>
      <c r="F64" s="24">
        <f t="shared" si="1"/>
        <v>4.3841118853312046E-3</v>
      </c>
      <c r="G64" s="79">
        <v>455</v>
      </c>
      <c r="H64" s="83">
        <f t="shared" si="2"/>
        <v>1226.7292599704326</v>
      </c>
      <c r="I64" s="84">
        <f t="shared" si="3"/>
        <v>771.72925997043262</v>
      </c>
    </row>
    <row r="65" spans="1:9" ht="15" customHeight="1" x14ac:dyDescent="0.25">
      <c r="A65" s="77">
        <v>824</v>
      </c>
      <c r="B65" s="78" t="s">
        <v>702</v>
      </c>
      <c r="C65" s="23">
        <v>199</v>
      </c>
      <c r="D65" s="24">
        <f t="shared" si="0"/>
        <v>7.9505229766118788E-4</v>
      </c>
      <c r="E65" s="10">
        <v>4371</v>
      </c>
      <c r="F65" s="24">
        <f t="shared" si="1"/>
        <v>1.6973386227442599E-3</v>
      </c>
      <c r="G65" s="79">
        <v>0</v>
      </c>
      <c r="H65" s="83">
        <f t="shared" si="2"/>
        <v>180.30703292532078</v>
      </c>
      <c r="I65" s="84">
        <f t="shared" si="3"/>
        <v>180.30703292532078</v>
      </c>
    </row>
    <row r="66" spans="1:9" ht="15" customHeight="1" x14ac:dyDescent="0.25">
      <c r="A66" s="77">
        <v>827</v>
      </c>
      <c r="B66" s="78" t="s">
        <v>871</v>
      </c>
      <c r="C66" s="27">
        <v>150</v>
      </c>
      <c r="D66" s="24">
        <f t="shared" si="0"/>
        <v>5.9928565150340794E-4</v>
      </c>
      <c r="E66" s="10">
        <v>0</v>
      </c>
      <c r="F66" s="24">
        <f t="shared" si="1"/>
        <v>0</v>
      </c>
      <c r="G66" s="79">
        <v>0</v>
      </c>
      <c r="H66" s="83">
        <f t="shared" si="2"/>
        <v>43.354121062084218</v>
      </c>
      <c r="I66" s="84">
        <f t="shared" si="3"/>
        <v>43.354121062084218</v>
      </c>
    </row>
    <row r="67" spans="1:9" ht="15" customHeight="1" x14ac:dyDescent="0.25">
      <c r="A67" s="77">
        <v>831</v>
      </c>
      <c r="B67" s="78" t="s">
        <v>1312</v>
      </c>
      <c r="C67" s="23">
        <v>1659</v>
      </c>
      <c r="D67" s="24">
        <f t="shared" ref="D67:D130" si="4">C67/$C$224</f>
        <v>6.6280993056276917E-3</v>
      </c>
      <c r="E67" s="10">
        <v>13501</v>
      </c>
      <c r="F67" s="24">
        <f t="shared" ref="F67:F130" si="5">E67/$E$224</f>
        <v>5.2426833094647114E-3</v>
      </c>
      <c r="G67" s="79">
        <v>455</v>
      </c>
      <c r="H67" s="83">
        <f t="shared" ref="H67:H130" si="6">((D67*$D$227)+(F67*$F$227))*$C$226</f>
        <v>858.76801038923941</v>
      </c>
      <c r="I67" s="84">
        <f t="shared" ref="I67:I130" si="7">H67-G67</f>
        <v>403.76801038923941</v>
      </c>
    </row>
    <row r="68" spans="1:9" ht="15" customHeight="1" x14ac:dyDescent="0.25">
      <c r="A68" s="77">
        <v>832</v>
      </c>
      <c r="B68" s="78" t="s">
        <v>1318</v>
      </c>
      <c r="C68" s="23">
        <v>394</v>
      </c>
      <c r="D68" s="24">
        <f t="shared" si="4"/>
        <v>1.5741236446156182E-3</v>
      </c>
      <c r="E68" s="10">
        <v>9914</v>
      </c>
      <c r="F68" s="24">
        <f t="shared" si="5"/>
        <v>3.8497861143643544E-3</v>
      </c>
      <c r="G68" s="79">
        <v>455</v>
      </c>
      <c r="H68" s="83">
        <f t="shared" si="6"/>
        <v>392.38189623049993</v>
      </c>
      <c r="I68" s="84">
        <f t="shared" si="7"/>
        <v>-62.618103769500067</v>
      </c>
    </row>
    <row r="69" spans="1:9" ht="15" customHeight="1" x14ac:dyDescent="0.25">
      <c r="A69" s="77">
        <v>837</v>
      </c>
      <c r="B69" s="78" t="s">
        <v>1322</v>
      </c>
      <c r="C69" s="23">
        <v>4459</v>
      </c>
      <c r="D69" s="24">
        <f t="shared" si="4"/>
        <v>1.7814764800357975E-2</v>
      </c>
      <c r="E69" s="10">
        <v>28260</v>
      </c>
      <c r="F69" s="24">
        <f t="shared" si="5"/>
        <v>1.0973870848490686E-2</v>
      </c>
      <c r="G69" s="79">
        <v>1197</v>
      </c>
      <c r="H69" s="83">
        <f t="shared" si="6"/>
        <v>2082.656229131027</v>
      </c>
      <c r="I69" s="84">
        <f t="shared" si="7"/>
        <v>885.65622913102698</v>
      </c>
    </row>
    <row r="70" spans="1:9" ht="15" customHeight="1" x14ac:dyDescent="0.25">
      <c r="A70" s="77">
        <v>840</v>
      </c>
      <c r="B70" s="78" t="s">
        <v>1328</v>
      </c>
      <c r="C70" s="23">
        <v>1039</v>
      </c>
      <c r="D70" s="24">
        <f t="shared" si="4"/>
        <v>4.1510519460802725E-3</v>
      </c>
      <c r="E70" s="10">
        <v>9871</v>
      </c>
      <c r="F70" s="24">
        <f t="shared" si="5"/>
        <v>3.8330884340216404E-3</v>
      </c>
      <c r="G70" s="79">
        <v>691</v>
      </c>
      <c r="H70" s="83">
        <f t="shared" si="6"/>
        <v>577.59665653140542</v>
      </c>
      <c r="I70" s="84">
        <f t="shared" si="7"/>
        <v>-113.40334346859458</v>
      </c>
    </row>
    <row r="71" spans="1:9" ht="15" customHeight="1" x14ac:dyDescent="0.25">
      <c r="A71" s="77">
        <v>849</v>
      </c>
      <c r="B71" s="78" t="s">
        <v>876</v>
      </c>
      <c r="C71" s="23">
        <v>214</v>
      </c>
      <c r="D71" s="24">
        <f t="shared" si="4"/>
        <v>8.5498086281152869E-4</v>
      </c>
      <c r="E71" s="10">
        <v>6236</v>
      </c>
      <c r="F71" s="24">
        <f t="shared" si="5"/>
        <v>2.4215519678410444E-3</v>
      </c>
      <c r="G71" s="79">
        <v>1451</v>
      </c>
      <c r="H71" s="83">
        <f t="shared" si="6"/>
        <v>237.03421005933652</v>
      </c>
      <c r="I71" s="84">
        <f t="shared" si="7"/>
        <v>-1213.9657899406634</v>
      </c>
    </row>
    <row r="72" spans="1:9" ht="15" customHeight="1" x14ac:dyDescent="0.25">
      <c r="A72" s="77">
        <v>850</v>
      </c>
      <c r="B72" s="78" t="s">
        <v>1334</v>
      </c>
      <c r="C72" s="23">
        <v>3732</v>
      </c>
      <c r="D72" s="24">
        <f t="shared" si="4"/>
        <v>1.4910227009404789E-2</v>
      </c>
      <c r="E72" s="10">
        <v>33246</v>
      </c>
      <c r="F72" s="24">
        <f t="shared" si="5"/>
        <v>1.2910025131950506E-2</v>
      </c>
      <c r="G72" s="79">
        <v>1451</v>
      </c>
      <c r="H72" s="83">
        <f t="shared" si="6"/>
        <v>2012.6004623809458</v>
      </c>
      <c r="I72" s="84">
        <f t="shared" si="7"/>
        <v>561.60046238094583</v>
      </c>
    </row>
    <row r="73" spans="1:9" ht="15" customHeight="1" x14ac:dyDescent="0.25">
      <c r="A73" s="77">
        <v>853</v>
      </c>
      <c r="B73" s="78" t="s">
        <v>1350</v>
      </c>
      <c r="C73" s="23">
        <v>259</v>
      </c>
      <c r="D73" s="24">
        <f t="shared" si="4"/>
        <v>1.0347665582625511E-3</v>
      </c>
      <c r="E73" s="10">
        <v>8532</v>
      </c>
      <c r="F73" s="24">
        <f t="shared" si="5"/>
        <v>3.3131304345124742E-3</v>
      </c>
      <c r="G73" s="79">
        <v>455</v>
      </c>
      <c r="H73" s="83">
        <f t="shared" si="6"/>
        <v>314.53990616554654</v>
      </c>
      <c r="I73" s="84">
        <f t="shared" si="7"/>
        <v>-140.46009383445346</v>
      </c>
    </row>
    <row r="74" spans="1:9" ht="15" customHeight="1" x14ac:dyDescent="0.25">
      <c r="A74" s="77">
        <v>854</v>
      </c>
      <c r="B74" s="78" t="s">
        <v>1355</v>
      </c>
      <c r="C74" s="23">
        <v>1728</v>
      </c>
      <c r="D74" s="24">
        <f t="shared" si="4"/>
        <v>6.9037707053192596E-3</v>
      </c>
      <c r="E74" s="10">
        <v>23384</v>
      </c>
      <c r="F74" s="24">
        <f t="shared" si="5"/>
        <v>9.0804315612564111E-3</v>
      </c>
      <c r="G74" s="79">
        <v>935</v>
      </c>
      <c r="H74" s="83">
        <f t="shared" si="6"/>
        <v>1156.3451225763608</v>
      </c>
      <c r="I74" s="84">
        <f t="shared" si="7"/>
        <v>221.34512257636084</v>
      </c>
    </row>
    <row r="75" spans="1:9" ht="15" customHeight="1" x14ac:dyDescent="0.25">
      <c r="A75" s="77">
        <v>855</v>
      </c>
      <c r="B75" s="78" t="s">
        <v>1362</v>
      </c>
      <c r="C75" s="23">
        <v>439</v>
      </c>
      <c r="D75" s="24">
        <f t="shared" si="4"/>
        <v>1.7539093400666405E-3</v>
      </c>
      <c r="E75" s="10">
        <v>19327</v>
      </c>
      <c r="F75" s="24">
        <f t="shared" si="5"/>
        <v>7.5050248368287147E-3</v>
      </c>
      <c r="G75" s="79">
        <v>455</v>
      </c>
      <c r="H75" s="83">
        <f t="shared" si="6"/>
        <v>669.81906241869638</v>
      </c>
      <c r="I75" s="84">
        <f t="shared" si="7"/>
        <v>214.81906241869638</v>
      </c>
    </row>
    <row r="76" spans="1:9" ht="15" customHeight="1" x14ac:dyDescent="0.25">
      <c r="A76" s="77">
        <v>862</v>
      </c>
      <c r="B76" s="78" t="s">
        <v>1369</v>
      </c>
      <c r="C76" s="23">
        <v>2383</v>
      </c>
      <c r="D76" s="24">
        <f t="shared" si="4"/>
        <v>9.5206513835508072E-3</v>
      </c>
      <c r="E76" s="10">
        <v>27667</v>
      </c>
      <c r="F76" s="24">
        <f t="shared" si="5"/>
        <v>1.0743598187020233E-2</v>
      </c>
      <c r="G76" s="79">
        <v>0</v>
      </c>
      <c r="H76" s="83">
        <f t="shared" si="6"/>
        <v>1465.9765787998831</v>
      </c>
      <c r="I76" s="84">
        <f t="shared" si="7"/>
        <v>1465.9765787998831</v>
      </c>
    </row>
    <row r="77" spans="1:9" ht="15" customHeight="1" x14ac:dyDescent="0.25">
      <c r="A77" s="77">
        <v>865</v>
      </c>
      <c r="B77" s="78" t="s">
        <v>1377</v>
      </c>
      <c r="C77" s="23">
        <v>279</v>
      </c>
      <c r="D77" s="24">
        <f t="shared" si="4"/>
        <v>1.1146713117963388E-3</v>
      </c>
      <c r="E77" s="10">
        <v>10259</v>
      </c>
      <c r="F77" s="24">
        <f t="shared" si="5"/>
        <v>3.9837558752535722E-3</v>
      </c>
      <c r="G77" s="79">
        <v>225</v>
      </c>
      <c r="H77" s="83">
        <f t="shared" si="6"/>
        <v>368.83551097723284</v>
      </c>
      <c r="I77" s="84">
        <f t="shared" si="7"/>
        <v>143.83551097723284</v>
      </c>
    </row>
    <row r="78" spans="1:9" ht="15" customHeight="1" x14ac:dyDescent="0.25">
      <c r="A78" s="77">
        <v>867</v>
      </c>
      <c r="B78" s="78" t="s">
        <v>1383</v>
      </c>
      <c r="C78" s="23">
        <v>1745</v>
      </c>
      <c r="D78" s="24">
        <f t="shared" si="4"/>
        <v>6.9716897458229794E-3</v>
      </c>
      <c r="E78" s="10">
        <v>26793</v>
      </c>
      <c r="F78" s="24">
        <f t="shared" si="5"/>
        <v>1.0404208126100881E-2</v>
      </c>
      <c r="G78" s="79">
        <v>1451</v>
      </c>
      <c r="H78" s="83">
        <f t="shared" si="6"/>
        <v>1257.0245558390691</v>
      </c>
      <c r="I78" s="84">
        <f t="shared" si="7"/>
        <v>-193.97544416093092</v>
      </c>
    </row>
    <row r="79" spans="1:9" ht="15" customHeight="1" x14ac:dyDescent="0.25">
      <c r="A79" s="77">
        <v>871</v>
      </c>
      <c r="B79" s="78" t="s">
        <v>1398</v>
      </c>
      <c r="C79" s="27">
        <v>765</v>
      </c>
      <c r="D79" s="24">
        <f t="shared" si="4"/>
        <v>3.0563568226673805E-3</v>
      </c>
      <c r="E79" s="10">
        <v>21931</v>
      </c>
      <c r="F79" s="24">
        <f t="shared" si="5"/>
        <v>8.5162052929316778E-3</v>
      </c>
      <c r="G79" s="79">
        <v>455</v>
      </c>
      <c r="H79" s="83">
        <f t="shared" si="6"/>
        <v>837.19384520474853</v>
      </c>
      <c r="I79" s="84">
        <f t="shared" si="7"/>
        <v>382.19384520474853</v>
      </c>
    </row>
    <row r="80" spans="1:9" ht="15" customHeight="1" x14ac:dyDescent="0.25">
      <c r="A80" s="77">
        <v>872</v>
      </c>
      <c r="B80" s="78" t="s">
        <v>1403</v>
      </c>
      <c r="C80" s="23">
        <v>2666</v>
      </c>
      <c r="D80" s="24">
        <f t="shared" si="4"/>
        <v>1.0651303646053904E-2</v>
      </c>
      <c r="E80" s="10">
        <v>22572</v>
      </c>
      <c r="F80" s="24">
        <f t="shared" si="5"/>
        <v>8.7651172254823682E-3</v>
      </c>
      <c r="G80" s="79">
        <v>691</v>
      </c>
      <c r="H80" s="83">
        <f t="shared" si="6"/>
        <v>1404.6421083922369</v>
      </c>
      <c r="I80" s="84">
        <f t="shared" si="7"/>
        <v>713.64210839223688</v>
      </c>
    </row>
    <row r="81" spans="1:9" ht="15" customHeight="1" x14ac:dyDescent="0.25">
      <c r="A81" s="77">
        <v>873</v>
      </c>
      <c r="B81" s="78" t="s">
        <v>1391</v>
      </c>
      <c r="C81" s="23">
        <v>2056</v>
      </c>
      <c r="D81" s="24">
        <f t="shared" si="4"/>
        <v>8.2142086632733778E-3</v>
      </c>
      <c r="E81" s="10">
        <v>27638</v>
      </c>
      <c r="F81" s="24">
        <f t="shared" si="5"/>
        <v>1.0732336960742588E-2</v>
      </c>
      <c r="G81" s="79">
        <v>455</v>
      </c>
      <c r="H81" s="83">
        <f t="shared" si="6"/>
        <v>1370.6499240074315</v>
      </c>
      <c r="I81" s="84">
        <f t="shared" si="7"/>
        <v>915.64992400743154</v>
      </c>
    </row>
    <row r="82" spans="1:9" ht="15" customHeight="1" x14ac:dyDescent="0.25">
      <c r="A82" s="77">
        <v>874</v>
      </c>
      <c r="B82" s="78" t="s">
        <v>1410</v>
      </c>
      <c r="C82" s="23">
        <v>722</v>
      </c>
      <c r="D82" s="24">
        <f t="shared" si="4"/>
        <v>2.8845616025697371E-3</v>
      </c>
      <c r="E82" s="10">
        <v>7351</v>
      </c>
      <c r="F82" s="24">
        <f t="shared" si="5"/>
        <v>2.854526702309095E-3</v>
      </c>
      <c r="G82" s="79">
        <v>225</v>
      </c>
      <c r="H82" s="83">
        <f t="shared" si="6"/>
        <v>415.18285734277032</v>
      </c>
      <c r="I82" s="84">
        <f t="shared" si="7"/>
        <v>190.18285734277032</v>
      </c>
    </row>
    <row r="83" spans="1:9" ht="15" customHeight="1" x14ac:dyDescent="0.25">
      <c r="A83" s="77">
        <v>875</v>
      </c>
      <c r="B83" s="78" t="s">
        <v>443</v>
      </c>
      <c r="C83" s="23">
        <v>150</v>
      </c>
      <c r="D83" s="24">
        <f t="shared" si="4"/>
        <v>5.9928565150340794E-4</v>
      </c>
      <c r="E83" s="10">
        <v>2693</v>
      </c>
      <c r="F83" s="24">
        <f t="shared" si="5"/>
        <v>1.0457407712309065E-3</v>
      </c>
      <c r="G83" s="79">
        <v>225</v>
      </c>
      <c r="H83" s="83">
        <f t="shared" si="6"/>
        <v>119.00614423628535</v>
      </c>
      <c r="I83" s="84">
        <f t="shared" si="7"/>
        <v>-105.99385576371465</v>
      </c>
    </row>
    <row r="84" spans="1:9" ht="15" customHeight="1" x14ac:dyDescent="0.25">
      <c r="A84" s="77">
        <v>880</v>
      </c>
      <c r="B84" s="78" t="s">
        <v>1416</v>
      </c>
      <c r="C84" s="23">
        <v>305</v>
      </c>
      <c r="D84" s="24">
        <f t="shared" si="4"/>
        <v>1.2185474913902628E-3</v>
      </c>
      <c r="E84" s="10">
        <v>14253</v>
      </c>
      <c r="F84" s="24">
        <f t="shared" si="5"/>
        <v>5.5346985563884546E-3</v>
      </c>
      <c r="G84" s="79">
        <v>225</v>
      </c>
      <c r="H84" s="83">
        <f t="shared" si="6"/>
        <v>488.55006954187917</v>
      </c>
      <c r="I84" s="84">
        <f t="shared" si="7"/>
        <v>263.55006954187917</v>
      </c>
    </row>
    <row r="85" spans="1:9" ht="15" customHeight="1" x14ac:dyDescent="0.25">
      <c r="A85" s="77">
        <v>882</v>
      </c>
      <c r="B85" s="78" t="s">
        <v>1423</v>
      </c>
      <c r="C85" s="23">
        <v>451</v>
      </c>
      <c r="D85" s="24">
        <f t="shared" si="4"/>
        <v>1.8018521921869131E-3</v>
      </c>
      <c r="E85" s="10">
        <v>13461</v>
      </c>
      <c r="F85" s="24">
        <f t="shared" si="5"/>
        <v>5.2271505835645117E-3</v>
      </c>
      <c r="G85" s="79">
        <v>455</v>
      </c>
      <c r="H85" s="83">
        <f t="shared" si="6"/>
        <v>508.49913813416293</v>
      </c>
      <c r="I85" s="84">
        <f t="shared" si="7"/>
        <v>53.499138134162934</v>
      </c>
    </row>
    <row r="86" spans="1:9" ht="15" customHeight="1" x14ac:dyDescent="0.25">
      <c r="A86" s="77">
        <v>915</v>
      </c>
      <c r="B86" s="78" t="s">
        <v>1435</v>
      </c>
      <c r="C86" s="23">
        <v>2716</v>
      </c>
      <c r="D86" s="24">
        <f t="shared" si="4"/>
        <v>1.0851065529888373E-2</v>
      </c>
      <c r="E86" s="10">
        <v>9250</v>
      </c>
      <c r="F86" s="24">
        <f t="shared" si="5"/>
        <v>3.5919428644210485E-3</v>
      </c>
      <c r="G86" s="79">
        <v>1451</v>
      </c>
      <c r="H86" s="83">
        <f t="shared" si="6"/>
        <v>1044.8505363957115</v>
      </c>
      <c r="I86" s="84">
        <f t="shared" si="7"/>
        <v>-406.14946360428848</v>
      </c>
    </row>
    <row r="87" spans="1:9" ht="15" customHeight="1" x14ac:dyDescent="0.25">
      <c r="A87" s="77">
        <v>919</v>
      </c>
      <c r="B87" s="78" t="s">
        <v>167</v>
      </c>
      <c r="C87" s="23">
        <v>769</v>
      </c>
      <c r="D87" s="24">
        <f t="shared" si="4"/>
        <v>3.0723377733741382E-3</v>
      </c>
      <c r="E87" s="10">
        <v>6350</v>
      </c>
      <c r="F87" s="24">
        <f t="shared" si="5"/>
        <v>2.4658202366566119E-3</v>
      </c>
      <c r="G87" s="79">
        <v>225</v>
      </c>
      <c r="H87" s="83">
        <f t="shared" si="6"/>
        <v>400.6469572990589</v>
      </c>
      <c r="I87" s="84">
        <f t="shared" si="7"/>
        <v>175.6469572990589</v>
      </c>
    </row>
    <row r="88" spans="1:9" ht="15" customHeight="1" x14ac:dyDescent="0.25">
      <c r="A88" s="77">
        <v>924</v>
      </c>
      <c r="B88" s="78" t="s">
        <v>606</v>
      </c>
      <c r="C88" s="23">
        <v>703</v>
      </c>
      <c r="D88" s="24">
        <f t="shared" si="4"/>
        <v>2.8086520867126384E-3</v>
      </c>
      <c r="E88" s="10">
        <v>8742</v>
      </c>
      <c r="F88" s="24">
        <f t="shared" si="5"/>
        <v>3.3946772454885197E-3</v>
      </c>
      <c r="G88" s="79">
        <v>0</v>
      </c>
      <c r="H88" s="83">
        <f t="shared" si="6"/>
        <v>448.76744534354606</v>
      </c>
      <c r="I88" s="84">
        <f t="shared" si="7"/>
        <v>448.76744534354606</v>
      </c>
    </row>
    <row r="89" spans="1:9" ht="15" customHeight="1" x14ac:dyDescent="0.25">
      <c r="A89" s="77">
        <v>926</v>
      </c>
      <c r="B89" s="78" t="s">
        <v>1446</v>
      </c>
      <c r="C89" s="27">
        <v>887</v>
      </c>
      <c r="D89" s="24">
        <f t="shared" si="4"/>
        <v>3.5437758192234858E-3</v>
      </c>
      <c r="E89" s="10">
        <v>11693</v>
      </c>
      <c r="F89" s="24">
        <f t="shared" si="5"/>
        <v>4.5406040987757109E-3</v>
      </c>
      <c r="G89" s="79">
        <v>691</v>
      </c>
      <c r="H89" s="83">
        <f t="shared" si="6"/>
        <v>584.84828528357741</v>
      </c>
      <c r="I89" s="84">
        <f t="shared" si="7"/>
        <v>-106.15171471642259</v>
      </c>
    </row>
    <row r="90" spans="1:9" ht="15" customHeight="1" x14ac:dyDescent="0.25">
      <c r="A90" s="77">
        <v>928</v>
      </c>
      <c r="B90" s="78" t="s">
        <v>1440</v>
      </c>
      <c r="C90" s="27">
        <v>787</v>
      </c>
      <c r="D90" s="24">
        <f t="shared" si="4"/>
        <v>3.1442520515545468E-3</v>
      </c>
      <c r="E90" s="10">
        <v>14759</v>
      </c>
      <c r="F90" s="24">
        <f t="shared" si="5"/>
        <v>5.7311875390259736E-3</v>
      </c>
      <c r="G90" s="79">
        <v>691</v>
      </c>
      <c r="H90" s="83">
        <f t="shared" si="6"/>
        <v>642.07591408861708</v>
      </c>
      <c r="I90" s="84">
        <f t="shared" si="7"/>
        <v>-48.924085911382917</v>
      </c>
    </row>
    <row r="91" spans="1:9" ht="15" customHeight="1" x14ac:dyDescent="0.25">
      <c r="A91" s="77">
        <v>931</v>
      </c>
      <c r="B91" s="78" t="s">
        <v>1452</v>
      </c>
      <c r="C91" s="27">
        <v>567</v>
      </c>
      <c r="D91" s="24">
        <f t="shared" si="4"/>
        <v>2.2652997626828818E-3</v>
      </c>
      <c r="E91" s="10">
        <v>5246</v>
      </c>
      <c r="F91" s="24">
        <f t="shared" si="5"/>
        <v>2.0371170018111157E-3</v>
      </c>
      <c r="G91" s="79">
        <v>225</v>
      </c>
      <c r="H91" s="83">
        <f t="shared" si="6"/>
        <v>311.2497300735937</v>
      </c>
      <c r="I91" s="84">
        <f t="shared" si="7"/>
        <v>86.249730073593696</v>
      </c>
    </row>
    <row r="92" spans="1:9" ht="15" customHeight="1" x14ac:dyDescent="0.25">
      <c r="A92" s="77">
        <v>933</v>
      </c>
      <c r="B92" s="78" t="s">
        <v>1458</v>
      </c>
      <c r="C92" s="23">
        <v>3545</v>
      </c>
      <c r="D92" s="24">
        <f t="shared" si="4"/>
        <v>1.4163117563863875E-2</v>
      </c>
      <c r="E92" s="10">
        <v>18079</v>
      </c>
      <c r="F92" s="24">
        <f t="shared" si="5"/>
        <v>7.0204037887425016E-3</v>
      </c>
      <c r="G92" s="79">
        <v>455</v>
      </c>
      <c r="H92" s="83">
        <f t="shared" si="6"/>
        <v>1532.4794560627327</v>
      </c>
      <c r="I92" s="84">
        <f t="shared" si="7"/>
        <v>1077.4794560627327</v>
      </c>
    </row>
    <row r="93" spans="1:9" ht="15" customHeight="1" x14ac:dyDescent="0.25">
      <c r="A93" s="77">
        <v>934</v>
      </c>
      <c r="B93" s="78" t="s">
        <v>1465</v>
      </c>
      <c r="C93" s="23">
        <v>4261</v>
      </c>
      <c r="D93" s="24">
        <f t="shared" si="4"/>
        <v>1.7023707740373473E-2</v>
      </c>
      <c r="E93" s="10">
        <v>18611</v>
      </c>
      <c r="F93" s="24">
        <f t="shared" si="5"/>
        <v>7.2269890432151498E-3</v>
      </c>
      <c r="G93" s="79">
        <v>691</v>
      </c>
      <c r="H93" s="83">
        <f t="shared" si="6"/>
        <v>1754.3681240457977</v>
      </c>
      <c r="I93" s="84">
        <f t="shared" si="7"/>
        <v>1063.3681240457977</v>
      </c>
    </row>
    <row r="94" spans="1:9" ht="15" customHeight="1" x14ac:dyDescent="0.25">
      <c r="A94" s="77">
        <v>938</v>
      </c>
      <c r="B94" s="78" t="s">
        <v>341</v>
      </c>
      <c r="C94" s="23">
        <v>2654</v>
      </c>
      <c r="D94" s="24">
        <f t="shared" si="4"/>
        <v>1.0603360793933632E-2</v>
      </c>
      <c r="E94" s="10">
        <v>30722</v>
      </c>
      <c r="F94" s="24">
        <f t="shared" si="5"/>
        <v>1.1929910127647941E-2</v>
      </c>
      <c r="G94" s="79">
        <v>935</v>
      </c>
      <c r="H94" s="83">
        <f t="shared" si="6"/>
        <v>1630.1243872738276</v>
      </c>
      <c r="I94" s="84">
        <f t="shared" si="7"/>
        <v>695.12438727382755</v>
      </c>
    </row>
    <row r="95" spans="1:9" ht="15" customHeight="1" x14ac:dyDescent="0.25">
      <c r="A95" s="77">
        <v>942</v>
      </c>
      <c r="B95" s="78" t="s">
        <v>582</v>
      </c>
      <c r="C95" s="23">
        <v>282</v>
      </c>
      <c r="D95" s="24">
        <f t="shared" si="4"/>
        <v>1.1266570248264069E-3</v>
      </c>
      <c r="E95" s="10">
        <v>528</v>
      </c>
      <c r="F95" s="24">
        <f t="shared" si="5"/>
        <v>2.050319818826285E-4</v>
      </c>
      <c r="G95" s="79">
        <v>225</v>
      </c>
      <c r="H95" s="83">
        <f t="shared" si="6"/>
        <v>96.338375979925956</v>
      </c>
      <c r="I95" s="84">
        <f t="shared" si="7"/>
        <v>-128.66162402007404</v>
      </c>
    </row>
    <row r="96" spans="1:9" ht="15" customHeight="1" x14ac:dyDescent="0.25">
      <c r="A96" s="77">
        <v>944</v>
      </c>
      <c r="B96" s="78" t="s">
        <v>589</v>
      </c>
      <c r="C96" s="23">
        <v>50</v>
      </c>
      <c r="D96" s="24">
        <f t="shared" si="4"/>
        <v>1.997618838344693E-4</v>
      </c>
      <c r="E96" s="10">
        <v>0</v>
      </c>
      <c r="F96" s="24">
        <f t="shared" si="5"/>
        <v>0</v>
      </c>
      <c r="G96" s="79">
        <v>0</v>
      </c>
      <c r="H96" s="83">
        <f t="shared" si="6"/>
        <v>14.451373687361405</v>
      </c>
      <c r="I96" s="84">
        <f t="shared" si="7"/>
        <v>14.451373687361405</v>
      </c>
    </row>
    <row r="97" spans="1:9" ht="15" customHeight="1" x14ac:dyDescent="0.25">
      <c r="A97" s="77">
        <v>946</v>
      </c>
      <c r="B97" s="78" t="s">
        <v>236</v>
      </c>
      <c r="C97" s="23">
        <v>379</v>
      </c>
      <c r="D97" s="24">
        <f t="shared" si="4"/>
        <v>1.5141950794652773E-3</v>
      </c>
      <c r="E97" s="10">
        <v>9647</v>
      </c>
      <c r="F97" s="24">
        <f t="shared" si="5"/>
        <v>3.7461051689805249E-3</v>
      </c>
      <c r="G97" s="79">
        <v>225</v>
      </c>
      <c r="H97" s="83">
        <f t="shared" si="6"/>
        <v>380.54589363505579</v>
      </c>
      <c r="I97" s="84">
        <f t="shared" si="7"/>
        <v>155.54589363505579</v>
      </c>
    </row>
    <row r="98" spans="1:9" ht="15" customHeight="1" x14ac:dyDescent="0.25">
      <c r="A98" s="77">
        <v>948</v>
      </c>
      <c r="B98" s="78" t="s">
        <v>882</v>
      </c>
      <c r="C98" s="23">
        <v>346</v>
      </c>
      <c r="D98" s="24">
        <f t="shared" si="4"/>
        <v>1.3823522361345276E-3</v>
      </c>
      <c r="E98" s="10">
        <v>1670</v>
      </c>
      <c r="F98" s="24">
        <f t="shared" si="5"/>
        <v>6.484913063333137E-4</v>
      </c>
      <c r="G98" s="79">
        <v>455</v>
      </c>
      <c r="H98" s="83">
        <f t="shared" si="6"/>
        <v>146.91731159827725</v>
      </c>
      <c r="I98" s="84">
        <f t="shared" si="7"/>
        <v>-308.08268840172275</v>
      </c>
    </row>
    <row r="99" spans="1:9" ht="15" customHeight="1" x14ac:dyDescent="0.25">
      <c r="A99" s="77">
        <v>953</v>
      </c>
      <c r="B99" s="78" t="s">
        <v>1472</v>
      </c>
      <c r="C99" s="27">
        <v>2949</v>
      </c>
      <c r="D99" s="24">
        <f t="shared" si="4"/>
        <v>1.1781955908557001E-2</v>
      </c>
      <c r="E99" s="10">
        <v>18198</v>
      </c>
      <c r="F99" s="24">
        <f t="shared" si="5"/>
        <v>7.0666136482955937E-3</v>
      </c>
      <c r="G99" s="79">
        <v>1197</v>
      </c>
      <c r="H99" s="83">
        <f t="shared" si="6"/>
        <v>1363.5620415154483</v>
      </c>
      <c r="I99" s="84">
        <f t="shared" si="7"/>
        <v>166.5620415154483</v>
      </c>
    </row>
    <row r="100" spans="1:9" ht="15" customHeight="1" x14ac:dyDescent="0.25">
      <c r="A100" s="77">
        <v>954</v>
      </c>
      <c r="B100" s="78" t="s">
        <v>614</v>
      </c>
      <c r="C100" s="23">
        <v>34</v>
      </c>
      <c r="D100" s="24">
        <f t="shared" si="4"/>
        <v>1.3583808100743914E-4</v>
      </c>
      <c r="E100" s="10">
        <v>2134</v>
      </c>
      <c r="F100" s="24">
        <f t="shared" si="5"/>
        <v>8.2867092677562358E-4</v>
      </c>
      <c r="G100" s="79">
        <v>0</v>
      </c>
      <c r="H100" s="83">
        <f t="shared" si="6"/>
        <v>69.775473822869998</v>
      </c>
      <c r="I100" s="84">
        <f t="shared" si="7"/>
        <v>69.775473822869998</v>
      </c>
    </row>
    <row r="101" spans="1:9" ht="15" customHeight="1" x14ac:dyDescent="0.25">
      <c r="A101" s="77">
        <v>955</v>
      </c>
      <c r="B101" s="78" t="s">
        <v>599</v>
      </c>
      <c r="C101" s="23">
        <v>123</v>
      </c>
      <c r="D101" s="24">
        <f t="shared" si="4"/>
        <v>4.9141423423279453E-4</v>
      </c>
      <c r="E101" s="10">
        <v>0</v>
      </c>
      <c r="F101" s="24">
        <f t="shared" si="5"/>
        <v>0</v>
      </c>
      <c r="G101" s="79">
        <v>0</v>
      </c>
      <c r="H101" s="83">
        <f t="shared" si="6"/>
        <v>35.550379270909062</v>
      </c>
      <c r="I101" s="84">
        <f t="shared" si="7"/>
        <v>35.550379270909062</v>
      </c>
    </row>
    <row r="102" spans="1:9" ht="15" customHeight="1" x14ac:dyDescent="0.25">
      <c r="A102" s="77">
        <v>958</v>
      </c>
      <c r="B102" s="78" t="s">
        <v>383</v>
      </c>
      <c r="C102" s="27">
        <v>242</v>
      </c>
      <c r="D102" s="24">
        <f t="shared" si="4"/>
        <v>9.6684751775883142E-4</v>
      </c>
      <c r="E102" s="10">
        <v>9</v>
      </c>
      <c r="F102" s="24">
        <f t="shared" si="5"/>
        <v>3.4948633275448042E-6</v>
      </c>
      <c r="G102" s="79">
        <v>225</v>
      </c>
      <c r="H102" s="83">
        <f t="shared" si="6"/>
        <v>70.197477539724787</v>
      </c>
      <c r="I102" s="84">
        <f t="shared" si="7"/>
        <v>-154.80252246027521</v>
      </c>
    </row>
    <row r="103" spans="1:9" ht="15" customHeight="1" x14ac:dyDescent="0.25">
      <c r="A103" s="77">
        <v>960</v>
      </c>
      <c r="B103" s="78" t="s">
        <v>644</v>
      </c>
      <c r="C103" s="23">
        <v>162</v>
      </c>
      <c r="D103" s="24">
        <f t="shared" si="4"/>
        <v>6.4722850362368054E-4</v>
      </c>
      <c r="E103" s="10">
        <v>6125</v>
      </c>
      <c r="F103" s="24">
        <f t="shared" si="5"/>
        <v>2.3784486534679915E-3</v>
      </c>
      <c r="G103" s="79">
        <v>0</v>
      </c>
      <c r="H103" s="83">
        <f t="shared" si="6"/>
        <v>218.88655841210175</v>
      </c>
      <c r="I103" s="84">
        <f t="shared" si="7"/>
        <v>218.88655841210175</v>
      </c>
    </row>
    <row r="104" spans="1:9" ht="15" customHeight="1" x14ac:dyDescent="0.25">
      <c r="A104" s="77">
        <v>961</v>
      </c>
      <c r="B104" s="78" t="s">
        <v>629</v>
      </c>
      <c r="C104" s="23">
        <v>158</v>
      </c>
      <c r="D104" s="24">
        <f t="shared" si="4"/>
        <v>6.31247552916923E-4</v>
      </c>
      <c r="E104" s="10">
        <v>0</v>
      </c>
      <c r="F104" s="24">
        <f t="shared" si="5"/>
        <v>0</v>
      </c>
      <c r="G104" s="79">
        <v>0</v>
      </c>
      <c r="H104" s="83">
        <f t="shared" si="6"/>
        <v>45.666340852062042</v>
      </c>
      <c r="I104" s="84">
        <f t="shared" si="7"/>
        <v>45.666340852062042</v>
      </c>
    </row>
    <row r="105" spans="1:9" ht="15" customHeight="1" x14ac:dyDescent="0.25">
      <c r="A105" s="77">
        <v>967</v>
      </c>
      <c r="B105" s="78" t="s">
        <v>1478</v>
      </c>
      <c r="C105" s="23">
        <v>4322</v>
      </c>
      <c r="D105" s="24">
        <f t="shared" si="4"/>
        <v>1.7267417238651526E-2</v>
      </c>
      <c r="E105" s="10">
        <v>40274</v>
      </c>
      <c r="F105" s="24">
        <f t="shared" si="5"/>
        <v>1.5639125072615494E-2</v>
      </c>
      <c r="G105" s="79">
        <v>1451</v>
      </c>
      <c r="H105" s="83">
        <f t="shared" si="6"/>
        <v>2380.5579451440517</v>
      </c>
      <c r="I105" s="84">
        <f t="shared" si="7"/>
        <v>929.5579451440517</v>
      </c>
    </row>
    <row r="106" spans="1:9" ht="15" customHeight="1" x14ac:dyDescent="0.25">
      <c r="A106" s="77">
        <v>969</v>
      </c>
      <c r="B106" s="78" t="s">
        <v>681</v>
      </c>
      <c r="C106" s="23">
        <v>110</v>
      </c>
      <c r="D106" s="24">
        <f t="shared" si="4"/>
        <v>4.3947614443583249E-4</v>
      </c>
      <c r="E106" s="10">
        <v>15</v>
      </c>
      <c r="F106" s="24">
        <f t="shared" si="5"/>
        <v>5.8247722125746739E-6</v>
      </c>
      <c r="G106" s="79">
        <v>225</v>
      </c>
      <c r="H106" s="83">
        <f t="shared" si="6"/>
        <v>32.214403600354402</v>
      </c>
      <c r="I106" s="84">
        <f t="shared" si="7"/>
        <v>-192.78559639964561</v>
      </c>
    </row>
    <row r="107" spans="1:9" ht="15" customHeight="1" x14ac:dyDescent="0.25">
      <c r="A107" s="77">
        <v>970</v>
      </c>
      <c r="B107" s="78" t="s">
        <v>710</v>
      </c>
      <c r="C107" s="23">
        <v>218</v>
      </c>
      <c r="D107" s="24">
        <f t="shared" si="4"/>
        <v>8.7096181351828622E-4</v>
      </c>
      <c r="E107" s="10">
        <v>7269</v>
      </c>
      <c r="F107" s="24">
        <f t="shared" si="5"/>
        <v>2.8226846142136866E-3</v>
      </c>
      <c r="G107" s="79">
        <v>225</v>
      </c>
      <c r="H107" s="83">
        <f t="shared" si="6"/>
        <v>267.20945843889643</v>
      </c>
      <c r="I107" s="84">
        <f t="shared" si="7"/>
        <v>42.209458438896434</v>
      </c>
    </row>
    <row r="108" spans="1:9" ht="15" customHeight="1" x14ac:dyDescent="0.25">
      <c r="A108" s="77">
        <v>974</v>
      </c>
      <c r="B108" s="78" t="s">
        <v>1485</v>
      </c>
      <c r="C108" s="27">
        <v>1669</v>
      </c>
      <c r="D108" s="24">
        <f t="shared" si="4"/>
        <v>6.6680516823945856E-3</v>
      </c>
      <c r="E108" s="10">
        <v>17098</v>
      </c>
      <c r="F108" s="24">
        <f t="shared" si="5"/>
        <v>6.6394636860401179E-3</v>
      </c>
      <c r="G108" s="79">
        <v>455</v>
      </c>
      <c r="H108" s="83">
        <f t="shared" si="6"/>
        <v>962.70556598731378</v>
      </c>
      <c r="I108" s="84">
        <f t="shared" si="7"/>
        <v>507.70556598731378</v>
      </c>
    </row>
    <row r="109" spans="1:9" ht="15" customHeight="1" x14ac:dyDescent="0.25">
      <c r="A109" s="77">
        <v>977</v>
      </c>
      <c r="B109" s="78" t="s">
        <v>739</v>
      </c>
      <c r="C109" s="23">
        <v>262</v>
      </c>
      <c r="D109" s="24">
        <f t="shared" si="4"/>
        <v>1.0467522712926192E-3</v>
      </c>
      <c r="E109" s="10">
        <v>9030</v>
      </c>
      <c r="F109" s="24">
        <f t="shared" si="5"/>
        <v>3.5065128719699535E-3</v>
      </c>
      <c r="G109" s="79">
        <v>225</v>
      </c>
      <c r="H109" s="83">
        <f t="shared" si="6"/>
        <v>329.39685399367727</v>
      </c>
      <c r="I109" s="84">
        <f t="shared" si="7"/>
        <v>104.39685399367727</v>
      </c>
    </row>
    <row r="110" spans="1:9" ht="15" customHeight="1" x14ac:dyDescent="0.25">
      <c r="A110" s="77">
        <v>979</v>
      </c>
      <c r="B110" s="78" t="s">
        <v>1492</v>
      </c>
      <c r="C110" s="23">
        <v>706</v>
      </c>
      <c r="D110" s="24">
        <f t="shared" si="4"/>
        <v>2.8206377997427065E-3</v>
      </c>
      <c r="E110" s="10">
        <v>17684</v>
      </c>
      <c r="F110" s="24">
        <f t="shared" si="5"/>
        <v>6.8670181204780354E-3</v>
      </c>
      <c r="G110" s="79">
        <v>691</v>
      </c>
      <c r="H110" s="83">
        <f t="shared" si="6"/>
        <v>700.83407890615672</v>
      </c>
      <c r="I110" s="84">
        <f t="shared" si="7"/>
        <v>9.8340789061567193</v>
      </c>
    </row>
    <row r="111" spans="1:9" ht="15" customHeight="1" x14ac:dyDescent="0.25">
      <c r="A111" s="77">
        <v>980</v>
      </c>
      <c r="B111" s="78" t="s">
        <v>762</v>
      </c>
      <c r="C111" s="27">
        <v>249</v>
      </c>
      <c r="D111" s="24">
        <f t="shared" si="4"/>
        <v>9.9481418149565716E-4</v>
      </c>
      <c r="E111" s="10">
        <v>0</v>
      </c>
      <c r="F111" s="24">
        <f t="shared" si="5"/>
        <v>0</v>
      </c>
      <c r="G111" s="79">
        <v>0</v>
      </c>
      <c r="H111" s="83">
        <f t="shared" si="6"/>
        <v>71.9678409630598</v>
      </c>
      <c r="I111" s="84">
        <f t="shared" si="7"/>
        <v>71.9678409630598</v>
      </c>
    </row>
    <row r="112" spans="1:9" ht="15" customHeight="1" x14ac:dyDescent="0.25">
      <c r="A112" s="77">
        <v>985</v>
      </c>
      <c r="B112" s="78" t="s">
        <v>1497</v>
      </c>
      <c r="C112" s="23">
        <v>934</v>
      </c>
      <c r="D112" s="24">
        <f t="shared" si="4"/>
        <v>3.7315519900278865E-3</v>
      </c>
      <c r="E112" s="10">
        <v>10829</v>
      </c>
      <c r="F112" s="24">
        <f t="shared" si="5"/>
        <v>4.2050972193314095E-3</v>
      </c>
      <c r="G112" s="79">
        <v>225</v>
      </c>
      <c r="H112" s="83">
        <f t="shared" si="6"/>
        <v>574.16100283172091</v>
      </c>
      <c r="I112" s="84">
        <f t="shared" si="7"/>
        <v>349.16100283172091</v>
      </c>
    </row>
    <row r="113" spans="1:9" ht="15" customHeight="1" x14ac:dyDescent="0.25">
      <c r="A113" s="77">
        <v>990</v>
      </c>
      <c r="B113" s="78" t="s">
        <v>1518</v>
      </c>
      <c r="C113" s="23">
        <v>424</v>
      </c>
      <c r="D113" s="24">
        <f t="shared" si="4"/>
        <v>1.6939807749162998E-3</v>
      </c>
      <c r="E113" s="10">
        <v>11370</v>
      </c>
      <c r="F113" s="24">
        <f t="shared" si="5"/>
        <v>4.4151773371316023E-3</v>
      </c>
      <c r="G113" s="79">
        <v>455</v>
      </c>
      <c r="H113" s="83">
        <f t="shared" si="6"/>
        <v>441.95481689358024</v>
      </c>
      <c r="I113" s="84">
        <f t="shared" si="7"/>
        <v>-13.045183106419756</v>
      </c>
    </row>
    <row r="114" spans="1:9" ht="15" customHeight="1" x14ac:dyDescent="0.25">
      <c r="A114" s="77">
        <v>991</v>
      </c>
      <c r="B114" s="78" t="s">
        <v>375</v>
      </c>
      <c r="C114" s="23">
        <v>556</v>
      </c>
      <c r="D114" s="24">
        <f t="shared" si="4"/>
        <v>2.2213521482392987E-3</v>
      </c>
      <c r="E114" s="10">
        <v>16291</v>
      </c>
      <c r="F114" s="24">
        <f t="shared" si="5"/>
        <v>6.3260909410036001E-3</v>
      </c>
      <c r="G114" s="79">
        <v>455</v>
      </c>
      <c r="H114" s="83">
        <f t="shared" si="6"/>
        <v>618.34766364367806</v>
      </c>
      <c r="I114" s="84">
        <f t="shared" si="7"/>
        <v>163.34766364367806</v>
      </c>
    </row>
    <row r="115" spans="1:9" ht="15" customHeight="1" x14ac:dyDescent="0.25">
      <c r="A115" s="77">
        <v>992</v>
      </c>
      <c r="B115" s="78" t="s">
        <v>1536</v>
      </c>
      <c r="C115" s="23">
        <v>358</v>
      </c>
      <c r="D115" s="24">
        <f t="shared" si="4"/>
        <v>1.4302950882548002E-3</v>
      </c>
      <c r="E115" s="10">
        <v>11516</v>
      </c>
      <c r="F115" s="24">
        <f t="shared" si="5"/>
        <v>4.471871786667329E-3</v>
      </c>
      <c r="G115" s="79">
        <v>455</v>
      </c>
      <c r="H115" s="83">
        <f t="shared" si="6"/>
        <v>426.98045011101374</v>
      </c>
      <c r="I115" s="84">
        <f t="shared" si="7"/>
        <v>-28.019549888986262</v>
      </c>
    </row>
    <row r="116" spans="1:9" ht="15" customHeight="1" x14ac:dyDescent="0.25">
      <c r="A116" s="77">
        <v>993</v>
      </c>
      <c r="B116" s="78" t="s">
        <v>1505</v>
      </c>
      <c r="C116" s="23">
        <v>616</v>
      </c>
      <c r="D116" s="24">
        <f t="shared" si="4"/>
        <v>2.4610664088406619E-3</v>
      </c>
      <c r="E116" s="10">
        <v>13824</v>
      </c>
      <c r="F116" s="24">
        <f t="shared" si="5"/>
        <v>5.3681100711088191E-3</v>
      </c>
      <c r="G116" s="79">
        <v>691</v>
      </c>
      <c r="H116" s="83">
        <f t="shared" si="6"/>
        <v>566.38610331591087</v>
      </c>
      <c r="I116" s="84">
        <f t="shared" si="7"/>
        <v>-124.61389668408913</v>
      </c>
    </row>
    <row r="117" spans="1:9" ht="15" customHeight="1" x14ac:dyDescent="0.25">
      <c r="A117" s="77">
        <v>994</v>
      </c>
      <c r="B117" s="78" t="s">
        <v>1525</v>
      </c>
      <c r="C117" s="23">
        <v>392</v>
      </c>
      <c r="D117" s="24">
        <f t="shared" si="4"/>
        <v>1.5661331692622394E-3</v>
      </c>
      <c r="E117" s="10">
        <v>11702</v>
      </c>
      <c r="F117" s="24">
        <f t="shared" si="5"/>
        <v>4.5440989621032555E-3</v>
      </c>
      <c r="G117" s="79">
        <v>455</v>
      </c>
      <c r="H117" s="83">
        <f t="shared" si="6"/>
        <v>442.03251467159498</v>
      </c>
      <c r="I117" s="84">
        <f t="shared" si="7"/>
        <v>-12.967485328405019</v>
      </c>
    </row>
    <row r="118" spans="1:9" ht="15" customHeight="1" x14ac:dyDescent="0.25">
      <c r="A118" s="77">
        <v>997</v>
      </c>
      <c r="B118" s="78" t="s">
        <v>121</v>
      </c>
      <c r="C118" s="23">
        <v>694</v>
      </c>
      <c r="D118" s="24">
        <f t="shared" si="4"/>
        <v>2.7726949476224341E-3</v>
      </c>
      <c r="E118" s="10">
        <v>8496</v>
      </c>
      <c r="F118" s="24">
        <f t="shared" si="5"/>
        <v>3.299150981202295E-3</v>
      </c>
      <c r="G118" s="79">
        <v>0</v>
      </c>
      <c r="H118" s="83">
        <f t="shared" si="6"/>
        <v>439.25554167400844</v>
      </c>
      <c r="I118" s="84">
        <f t="shared" si="7"/>
        <v>439.25554167400844</v>
      </c>
    </row>
    <row r="119" spans="1:9" ht="15" customHeight="1" x14ac:dyDescent="0.25">
      <c r="A119" s="77">
        <v>998</v>
      </c>
      <c r="B119" s="78" t="s">
        <v>547</v>
      </c>
      <c r="C119" s="23">
        <v>450</v>
      </c>
      <c r="D119" s="24">
        <f t="shared" si="4"/>
        <v>1.7978569545102239E-3</v>
      </c>
      <c r="E119" s="10">
        <v>3954</v>
      </c>
      <c r="F119" s="24">
        <f t="shared" si="5"/>
        <v>1.5354099552346841E-3</v>
      </c>
      <c r="G119" s="79">
        <v>455</v>
      </c>
      <c r="H119" s="83">
        <f t="shared" si="6"/>
        <v>241.13852346504629</v>
      </c>
      <c r="I119" s="84">
        <f t="shared" si="7"/>
        <v>-213.86147653495371</v>
      </c>
    </row>
    <row r="120" spans="1:9" ht="15" customHeight="1" x14ac:dyDescent="0.25">
      <c r="A120" s="77">
        <v>1000</v>
      </c>
      <c r="B120" s="78" t="s">
        <v>1542</v>
      </c>
      <c r="C120" s="23">
        <v>426</v>
      </c>
      <c r="D120" s="24">
        <f t="shared" si="4"/>
        <v>1.7019712502696785E-3</v>
      </c>
      <c r="E120" s="10">
        <v>13720</v>
      </c>
      <c r="F120" s="24">
        <f t="shared" si="5"/>
        <v>5.327724983768301E-3</v>
      </c>
      <c r="G120" s="79">
        <v>455</v>
      </c>
      <c r="H120" s="83">
        <f t="shared" si="6"/>
        <v>508.54930498603295</v>
      </c>
      <c r="I120" s="84">
        <f t="shared" si="7"/>
        <v>53.549304986032951</v>
      </c>
    </row>
    <row r="121" spans="1:9" ht="15" customHeight="1" x14ac:dyDescent="0.25">
      <c r="A121" s="77">
        <v>1001</v>
      </c>
      <c r="B121" s="78" t="s">
        <v>1549</v>
      </c>
      <c r="C121" s="23">
        <v>1000</v>
      </c>
      <c r="D121" s="24">
        <f t="shared" si="4"/>
        <v>3.9952376766893864E-3</v>
      </c>
      <c r="E121" s="10">
        <v>29824</v>
      </c>
      <c r="F121" s="24">
        <f t="shared" si="5"/>
        <v>1.158120043118847E-2</v>
      </c>
      <c r="G121" s="79">
        <v>455</v>
      </c>
      <c r="H121" s="83">
        <f t="shared" si="6"/>
        <v>1126.8462406047752</v>
      </c>
      <c r="I121" s="84">
        <f t="shared" si="7"/>
        <v>671.84624060477518</v>
      </c>
    </row>
    <row r="122" spans="1:9" ht="15" customHeight="1" x14ac:dyDescent="0.25">
      <c r="A122" s="77">
        <v>1004</v>
      </c>
      <c r="B122" s="78" t="s">
        <v>1555</v>
      </c>
      <c r="C122" s="23">
        <v>1200</v>
      </c>
      <c r="D122" s="24">
        <f t="shared" si="4"/>
        <v>4.7942852120272635E-3</v>
      </c>
      <c r="E122" s="10">
        <v>23753</v>
      </c>
      <c r="F122" s="24">
        <f t="shared" si="5"/>
        <v>9.2237209576857479E-3</v>
      </c>
      <c r="G122" s="79">
        <v>455</v>
      </c>
      <c r="H122" s="83">
        <f t="shared" si="6"/>
        <v>1014.1046010465434</v>
      </c>
      <c r="I122" s="84">
        <f t="shared" si="7"/>
        <v>559.10460104654339</v>
      </c>
    </row>
    <row r="123" spans="1:9" ht="15" customHeight="1" x14ac:dyDescent="0.25">
      <c r="A123" s="77">
        <v>1006</v>
      </c>
      <c r="B123" s="78" t="s">
        <v>576</v>
      </c>
      <c r="C123" s="27">
        <v>110</v>
      </c>
      <c r="D123" s="24">
        <f t="shared" si="4"/>
        <v>4.3947614443583249E-4</v>
      </c>
      <c r="E123" s="10">
        <v>0</v>
      </c>
      <c r="F123" s="24">
        <f t="shared" si="5"/>
        <v>0</v>
      </c>
      <c r="G123" s="79">
        <v>0</v>
      </c>
      <c r="H123" s="83">
        <f t="shared" si="6"/>
        <v>31.793022112195093</v>
      </c>
      <c r="I123" s="84">
        <f t="shared" si="7"/>
        <v>31.793022112195093</v>
      </c>
    </row>
    <row r="124" spans="1:9" ht="15" customHeight="1" x14ac:dyDescent="0.25">
      <c r="A124" s="77">
        <v>1007</v>
      </c>
      <c r="B124" s="78" t="s">
        <v>622</v>
      </c>
      <c r="C124" s="23">
        <v>81</v>
      </c>
      <c r="D124" s="24">
        <f t="shared" si="4"/>
        <v>3.2361425181184027E-4</v>
      </c>
      <c r="E124" s="10">
        <v>14229</v>
      </c>
      <c r="F124" s="24">
        <f t="shared" si="5"/>
        <v>5.5253789208483351E-3</v>
      </c>
      <c r="G124" s="79">
        <v>225</v>
      </c>
      <c r="H124" s="83">
        <f t="shared" si="6"/>
        <v>423.13370504144513</v>
      </c>
      <c r="I124" s="84">
        <f t="shared" si="7"/>
        <v>198.13370504144513</v>
      </c>
    </row>
    <row r="125" spans="1:9" ht="15" customHeight="1" x14ac:dyDescent="0.25">
      <c r="A125" s="77">
        <v>1009</v>
      </c>
      <c r="B125" s="78" t="s">
        <v>1571</v>
      </c>
      <c r="C125" s="23">
        <v>1059</v>
      </c>
      <c r="D125" s="24">
        <f t="shared" si="4"/>
        <v>4.2309566996140604E-3</v>
      </c>
      <c r="E125" s="10">
        <v>17683</v>
      </c>
      <c r="F125" s="24">
        <f t="shared" si="5"/>
        <v>6.8666298023305301E-3</v>
      </c>
      <c r="G125" s="79">
        <v>455</v>
      </c>
      <c r="H125" s="83">
        <f t="shared" si="6"/>
        <v>802.8326850397176</v>
      </c>
      <c r="I125" s="84">
        <f t="shared" si="7"/>
        <v>347.8326850397176</v>
      </c>
    </row>
    <row r="126" spans="1:9" ht="15" customHeight="1" x14ac:dyDescent="0.25">
      <c r="A126" s="77">
        <v>1010</v>
      </c>
      <c r="B126" s="78" t="s">
        <v>1563</v>
      </c>
      <c r="C126" s="23">
        <v>399</v>
      </c>
      <c r="D126" s="24">
        <f t="shared" si="4"/>
        <v>1.5940998329990652E-3</v>
      </c>
      <c r="E126" s="10">
        <v>10811</v>
      </c>
      <c r="F126" s="24">
        <f t="shared" si="5"/>
        <v>4.1981074926763194E-3</v>
      </c>
      <c r="G126" s="79">
        <v>225</v>
      </c>
      <c r="H126" s="83">
        <f t="shared" si="6"/>
        <v>419.02564659116268</v>
      </c>
      <c r="I126" s="84">
        <f t="shared" si="7"/>
        <v>194.02564659116268</v>
      </c>
    </row>
    <row r="127" spans="1:9" ht="15" customHeight="1" x14ac:dyDescent="0.25">
      <c r="A127" s="77">
        <v>1019</v>
      </c>
      <c r="B127" s="78" t="s">
        <v>1578</v>
      </c>
      <c r="C127" s="23">
        <v>1911</v>
      </c>
      <c r="D127" s="24">
        <f t="shared" si="4"/>
        <v>7.634899200153417E-3</v>
      </c>
      <c r="E127" s="10">
        <v>13249</v>
      </c>
      <c r="F127" s="24">
        <f t="shared" si="5"/>
        <v>5.1448271362934568E-3</v>
      </c>
      <c r="G127" s="79">
        <v>691</v>
      </c>
      <c r="H127" s="83">
        <f t="shared" si="6"/>
        <v>924.52372477246445</v>
      </c>
      <c r="I127" s="84">
        <f t="shared" si="7"/>
        <v>233.52372477246445</v>
      </c>
    </row>
    <row r="128" spans="1:9" ht="15" customHeight="1" x14ac:dyDescent="0.25">
      <c r="A128" s="77">
        <v>1041</v>
      </c>
      <c r="B128" s="78" t="s">
        <v>1584</v>
      </c>
      <c r="C128" s="23">
        <v>1936</v>
      </c>
      <c r="D128" s="24">
        <f t="shared" si="4"/>
        <v>7.7347801420706514E-3</v>
      </c>
      <c r="E128" s="10">
        <v>9969</v>
      </c>
      <c r="F128" s="24">
        <f t="shared" si="5"/>
        <v>3.8711436124771281E-3</v>
      </c>
      <c r="G128" s="79">
        <v>1451</v>
      </c>
      <c r="H128" s="83">
        <f t="shared" si="6"/>
        <v>839.60732620530973</v>
      </c>
      <c r="I128" s="84">
        <f t="shared" si="7"/>
        <v>-611.39267379469027</v>
      </c>
    </row>
    <row r="129" spans="1:9" ht="15" customHeight="1" x14ac:dyDescent="0.25">
      <c r="A129" s="77">
        <v>1043</v>
      </c>
      <c r="B129" s="78" t="s">
        <v>1589</v>
      </c>
      <c r="C129" s="23">
        <v>188</v>
      </c>
      <c r="D129" s="24">
        <f t="shared" si="4"/>
        <v>7.5110468321760461E-4</v>
      </c>
      <c r="E129" s="10">
        <v>1099</v>
      </c>
      <c r="F129" s="24">
        <f t="shared" si="5"/>
        <v>4.2676164410797106E-4</v>
      </c>
      <c r="G129" s="79">
        <v>455</v>
      </c>
      <c r="H129" s="83">
        <f t="shared" si="6"/>
        <v>85.210382096950852</v>
      </c>
      <c r="I129" s="84">
        <f t="shared" si="7"/>
        <v>-369.78961790304913</v>
      </c>
    </row>
    <row r="130" spans="1:9" ht="15" customHeight="1" x14ac:dyDescent="0.25">
      <c r="A130" s="77">
        <v>1049</v>
      </c>
      <c r="B130" s="78" t="s">
        <v>29</v>
      </c>
      <c r="C130" s="23">
        <v>78</v>
      </c>
      <c r="D130" s="24">
        <f t="shared" si="4"/>
        <v>3.1162853878177212E-4</v>
      </c>
      <c r="E130" s="10">
        <v>4956</v>
      </c>
      <c r="F130" s="24">
        <f t="shared" si="5"/>
        <v>1.9245047390346721E-3</v>
      </c>
      <c r="G130" s="79">
        <v>691</v>
      </c>
      <c r="H130" s="83">
        <f t="shared" si="6"/>
        <v>161.7685866401192</v>
      </c>
      <c r="I130" s="84">
        <f t="shared" si="7"/>
        <v>-529.23141335988078</v>
      </c>
    </row>
    <row r="131" spans="1:9" ht="15" customHeight="1" x14ac:dyDescent="0.25">
      <c r="A131" s="77">
        <v>1055</v>
      </c>
      <c r="B131" s="78" t="s">
        <v>1636</v>
      </c>
      <c r="C131" s="23">
        <v>112</v>
      </c>
      <c r="D131" s="24">
        <f t="shared" ref="D131:D194" si="8">C131/$C$224</f>
        <v>4.4746661978921126E-4</v>
      </c>
      <c r="E131" s="10">
        <v>2083</v>
      </c>
      <c r="F131" s="24">
        <f t="shared" ref="F131:F194" si="9">E131/$E$224</f>
        <v>8.0886670125286967E-4</v>
      </c>
      <c r="G131" s="79">
        <v>691</v>
      </c>
      <c r="H131" s="83">
        <f t="shared" ref="H131:H194" si="10">((D131*$D$227)+(F131*$F$227))*$C$226</f>
        <v>90.886919715412148</v>
      </c>
      <c r="I131" s="84">
        <f t="shared" ref="I131:I194" si="11">H131-G131</f>
        <v>-600.1130802845878</v>
      </c>
    </row>
    <row r="132" spans="1:9" ht="15" customHeight="1" x14ac:dyDescent="0.25">
      <c r="A132" s="77">
        <v>1056</v>
      </c>
      <c r="B132" s="78" t="s">
        <v>688</v>
      </c>
      <c r="C132" s="23">
        <v>6</v>
      </c>
      <c r="D132" s="24">
        <f t="shared" si="8"/>
        <v>2.3971426060136317E-5</v>
      </c>
      <c r="E132" s="10">
        <v>1542</v>
      </c>
      <c r="F132" s="24">
        <f t="shared" si="9"/>
        <v>5.987865834526765E-4</v>
      </c>
      <c r="G132" s="79">
        <v>225</v>
      </c>
      <c r="H132" s="83">
        <f t="shared" si="10"/>
        <v>45.052181825260242</v>
      </c>
      <c r="I132" s="84">
        <f t="shared" si="11"/>
        <v>-179.94781817473975</v>
      </c>
    </row>
    <row r="133" spans="1:9" ht="15" customHeight="1" x14ac:dyDescent="0.25">
      <c r="A133" s="77">
        <v>1057</v>
      </c>
      <c r="B133" s="78" t="s">
        <v>733</v>
      </c>
      <c r="C133" s="23">
        <v>828</v>
      </c>
      <c r="D133" s="24">
        <f t="shared" si="8"/>
        <v>3.3080567962988118E-3</v>
      </c>
      <c r="E133" s="10">
        <v>23799</v>
      </c>
      <c r="F133" s="24">
        <f t="shared" si="9"/>
        <v>9.2415835924709779E-3</v>
      </c>
      <c r="G133" s="79">
        <v>2700</v>
      </c>
      <c r="H133" s="83">
        <f t="shared" si="10"/>
        <v>907.87861737626315</v>
      </c>
      <c r="I133" s="84">
        <f t="shared" si="11"/>
        <v>-1792.1213826237367</v>
      </c>
    </row>
    <row r="134" spans="1:9" ht="15" customHeight="1" x14ac:dyDescent="0.25">
      <c r="A134" s="77">
        <v>1063</v>
      </c>
      <c r="B134" s="78" t="s">
        <v>141</v>
      </c>
      <c r="C134" s="23">
        <v>955</v>
      </c>
      <c r="D134" s="24">
        <f t="shared" si="8"/>
        <v>3.8154519812383641E-3</v>
      </c>
      <c r="E134" s="10">
        <v>18075</v>
      </c>
      <c r="F134" s="24">
        <f t="shared" si="9"/>
        <v>7.018850516152482E-3</v>
      </c>
      <c r="G134" s="79">
        <v>935</v>
      </c>
      <c r="H134" s="83">
        <f t="shared" si="10"/>
        <v>783.78593066056919</v>
      </c>
      <c r="I134" s="84">
        <f t="shared" si="11"/>
        <v>-151.21406933943081</v>
      </c>
    </row>
    <row r="135" spans="1:9" ht="15" customHeight="1" x14ac:dyDescent="0.25">
      <c r="A135" s="77">
        <v>1064</v>
      </c>
      <c r="B135" s="78" t="s">
        <v>696</v>
      </c>
      <c r="C135" s="23">
        <v>508</v>
      </c>
      <c r="D135" s="24">
        <f t="shared" si="8"/>
        <v>2.0295807397582083E-3</v>
      </c>
      <c r="E135" s="10">
        <v>1890</v>
      </c>
      <c r="F135" s="24">
        <f t="shared" si="9"/>
        <v>7.339212987844089E-4</v>
      </c>
      <c r="G135" s="79">
        <v>455</v>
      </c>
      <c r="H135" s="83">
        <f t="shared" si="10"/>
        <v>199.92002417166472</v>
      </c>
      <c r="I135" s="84">
        <f t="shared" si="11"/>
        <v>-255.07997582833528</v>
      </c>
    </row>
    <row r="136" spans="1:9" ht="15" customHeight="1" x14ac:dyDescent="0.25">
      <c r="A136" s="77">
        <v>1065</v>
      </c>
      <c r="B136" s="78" t="s">
        <v>198</v>
      </c>
      <c r="C136" s="27">
        <v>300</v>
      </c>
      <c r="D136" s="24">
        <f t="shared" si="8"/>
        <v>1.1985713030068159E-3</v>
      </c>
      <c r="E136" s="10">
        <v>3983</v>
      </c>
      <c r="F136" s="24">
        <f t="shared" si="9"/>
        <v>1.5466711815123283E-3</v>
      </c>
      <c r="G136" s="79">
        <v>455</v>
      </c>
      <c r="H136" s="83">
        <f t="shared" si="10"/>
        <v>198.59907328007006</v>
      </c>
      <c r="I136" s="84">
        <f t="shared" si="11"/>
        <v>-256.40092671992994</v>
      </c>
    </row>
    <row r="137" spans="1:9" ht="15" customHeight="1" x14ac:dyDescent="0.25">
      <c r="A137" s="77">
        <v>1070</v>
      </c>
      <c r="B137" s="78" t="s">
        <v>494</v>
      </c>
      <c r="C137" s="27">
        <v>439</v>
      </c>
      <c r="D137" s="24">
        <f t="shared" si="8"/>
        <v>1.7539093400666405E-3</v>
      </c>
      <c r="E137" s="10">
        <v>3342</v>
      </c>
      <c r="F137" s="24">
        <f t="shared" si="9"/>
        <v>1.2977592489616372E-3</v>
      </c>
      <c r="G137" s="79">
        <v>0</v>
      </c>
      <c r="H137" s="83">
        <f t="shared" si="10"/>
        <v>220.76685653692701</v>
      </c>
      <c r="I137" s="84">
        <f t="shared" si="11"/>
        <v>220.76685653692701</v>
      </c>
    </row>
    <row r="138" spans="1:9" ht="15" customHeight="1" x14ac:dyDescent="0.25">
      <c r="A138" s="77">
        <v>1074</v>
      </c>
      <c r="B138" s="78" t="s">
        <v>1596</v>
      </c>
      <c r="C138" s="23">
        <v>2251</v>
      </c>
      <c r="D138" s="24">
        <f t="shared" si="8"/>
        <v>8.9932800102278092E-3</v>
      </c>
      <c r="E138" s="10">
        <v>9692</v>
      </c>
      <c r="F138" s="24">
        <f t="shared" si="9"/>
        <v>3.7635794856182491E-3</v>
      </c>
      <c r="G138" s="79">
        <v>691</v>
      </c>
      <c r="H138" s="83">
        <f t="shared" si="10"/>
        <v>922.86946895434471</v>
      </c>
      <c r="I138" s="84">
        <f t="shared" si="11"/>
        <v>231.86946895434471</v>
      </c>
    </row>
    <row r="139" spans="1:9" ht="15" customHeight="1" x14ac:dyDescent="0.25">
      <c r="A139" s="77">
        <v>1075</v>
      </c>
      <c r="B139" s="78" t="s">
        <v>1603</v>
      </c>
      <c r="C139" s="23">
        <v>1227</v>
      </c>
      <c r="D139" s="24">
        <f t="shared" si="8"/>
        <v>4.9021566292978772E-3</v>
      </c>
      <c r="E139" s="10">
        <v>21213</v>
      </c>
      <c r="F139" s="24">
        <f t="shared" si="9"/>
        <v>8.237392863023104E-3</v>
      </c>
      <c r="G139" s="79">
        <v>455</v>
      </c>
      <c r="H139" s="83">
        <f t="shared" si="10"/>
        <v>950.55441084274253</v>
      </c>
      <c r="I139" s="84">
        <f t="shared" si="11"/>
        <v>495.55441084274253</v>
      </c>
    </row>
    <row r="140" spans="1:9" ht="15" customHeight="1" x14ac:dyDescent="0.25">
      <c r="A140" s="77">
        <v>1096</v>
      </c>
      <c r="B140" s="78" t="s">
        <v>1608</v>
      </c>
      <c r="C140" s="23">
        <v>3892</v>
      </c>
      <c r="D140" s="24">
        <f t="shared" si="8"/>
        <v>1.5549465037675091E-2</v>
      </c>
      <c r="E140" s="10">
        <v>26496</v>
      </c>
      <c r="F140" s="24">
        <f t="shared" si="9"/>
        <v>1.0288877636291903E-2</v>
      </c>
      <c r="G140" s="79">
        <v>935</v>
      </c>
      <c r="H140" s="83">
        <f t="shared" si="10"/>
        <v>1869.2231885088136</v>
      </c>
      <c r="I140" s="84">
        <f t="shared" si="11"/>
        <v>934.22318850881356</v>
      </c>
    </row>
    <row r="141" spans="1:9" ht="15" customHeight="1" x14ac:dyDescent="0.25">
      <c r="A141" s="77">
        <v>1107</v>
      </c>
      <c r="B141" s="78" t="s">
        <v>1616</v>
      </c>
      <c r="C141" s="23">
        <v>6717</v>
      </c>
      <c r="D141" s="24">
        <f t="shared" si="8"/>
        <v>2.6836011474322609E-2</v>
      </c>
      <c r="E141" s="10">
        <v>28370</v>
      </c>
      <c r="F141" s="24">
        <f t="shared" si="9"/>
        <v>1.1016585844716233E-2</v>
      </c>
      <c r="G141" s="79">
        <v>1197</v>
      </c>
      <c r="H141" s="83">
        <f t="shared" si="10"/>
        <v>2738.3703957654357</v>
      </c>
      <c r="I141" s="84">
        <f t="shared" si="11"/>
        <v>1541.3703957654357</v>
      </c>
    </row>
    <row r="142" spans="1:9" ht="15" customHeight="1" x14ac:dyDescent="0.25">
      <c r="A142" s="77">
        <v>1126</v>
      </c>
      <c r="B142" s="78" t="s">
        <v>841</v>
      </c>
      <c r="C142" s="23">
        <v>1486</v>
      </c>
      <c r="D142" s="24">
        <f t="shared" si="8"/>
        <v>5.9369231875604283E-3</v>
      </c>
      <c r="E142" s="10">
        <v>3</v>
      </c>
      <c r="F142" s="24">
        <f t="shared" si="9"/>
        <v>1.1649544425149348E-6</v>
      </c>
      <c r="G142" s="79">
        <v>455</v>
      </c>
      <c r="H142" s="83">
        <f t="shared" si="10"/>
        <v>429.57910228601287</v>
      </c>
      <c r="I142" s="84">
        <f t="shared" si="11"/>
        <v>-25.420897713987131</v>
      </c>
    </row>
    <row r="143" spans="1:9" ht="15" customHeight="1" x14ac:dyDescent="0.25">
      <c r="A143" s="77">
        <v>1127</v>
      </c>
      <c r="B143" s="78" t="s">
        <v>1624</v>
      </c>
      <c r="C143" s="23">
        <v>3561</v>
      </c>
      <c r="D143" s="24">
        <f t="shared" si="8"/>
        <v>1.4227041366690904E-2</v>
      </c>
      <c r="E143" s="10">
        <v>31407</v>
      </c>
      <c r="F143" s="24">
        <f t="shared" si="9"/>
        <v>1.2195908058688851E-2</v>
      </c>
      <c r="G143" s="79">
        <v>455</v>
      </c>
      <c r="H143" s="83">
        <f t="shared" si="10"/>
        <v>1911.5153939218385</v>
      </c>
      <c r="I143" s="84">
        <f t="shared" si="11"/>
        <v>1456.5153939218385</v>
      </c>
    </row>
    <row r="144" spans="1:9" ht="15" customHeight="1" x14ac:dyDescent="0.25">
      <c r="A144" s="77">
        <v>1128</v>
      </c>
      <c r="B144" s="78" t="s">
        <v>867</v>
      </c>
      <c r="C144" s="27">
        <v>252</v>
      </c>
      <c r="D144" s="24">
        <f t="shared" si="8"/>
        <v>1.0067998945257253E-3</v>
      </c>
      <c r="E144" s="10">
        <v>8074</v>
      </c>
      <c r="F144" s="24">
        <f t="shared" si="9"/>
        <v>3.1352807229551942E-3</v>
      </c>
      <c r="G144" s="79">
        <v>225</v>
      </c>
      <c r="H144" s="83">
        <f t="shared" si="10"/>
        <v>299.65053241085172</v>
      </c>
      <c r="I144" s="84">
        <f t="shared" si="11"/>
        <v>74.650532410851724</v>
      </c>
    </row>
    <row r="145" spans="1:9" ht="15" customHeight="1" x14ac:dyDescent="0.25">
      <c r="A145" s="77">
        <v>1131</v>
      </c>
      <c r="B145" s="78" t="s">
        <v>920</v>
      </c>
      <c r="C145" s="27">
        <v>442</v>
      </c>
      <c r="D145" s="24">
        <f t="shared" si="8"/>
        <v>1.7658950530967086E-3</v>
      </c>
      <c r="E145" s="10">
        <v>1</v>
      </c>
      <c r="F145" s="24">
        <f t="shared" si="9"/>
        <v>3.8831814750497825E-7</v>
      </c>
      <c r="G145" s="79">
        <v>455</v>
      </c>
      <c r="H145" s="83">
        <f t="shared" si="10"/>
        <v>127.77823549548543</v>
      </c>
      <c r="I145" s="84">
        <f t="shared" si="11"/>
        <v>-327.22176450451457</v>
      </c>
    </row>
    <row r="146" spans="1:9" ht="15" customHeight="1" x14ac:dyDescent="0.25">
      <c r="A146" s="77">
        <v>1133</v>
      </c>
      <c r="B146" s="78" t="s">
        <v>1629</v>
      </c>
      <c r="C146" s="23">
        <v>2943</v>
      </c>
      <c r="D146" s="24">
        <f t="shared" si="8"/>
        <v>1.1757984482496864E-2</v>
      </c>
      <c r="E146" s="10">
        <v>22836</v>
      </c>
      <c r="F146" s="24">
        <f t="shared" si="9"/>
        <v>8.8676332164236826E-3</v>
      </c>
      <c r="G146" s="79">
        <v>691</v>
      </c>
      <c r="H146" s="83">
        <f t="shared" si="10"/>
        <v>1492.119032811823</v>
      </c>
      <c r="I146" s="84">
        <f t="shared" si="11"/>
        <v>801.11903281182299</v>
      </c>
    </row>
    <row r="147" spans="1:9" ht="15" customHeight="1" x14ac:dyDescent="0.25">
      <c r="A147" s="77">
        <v>1135</v>
      </c>
      <c r="B147" s="78" t="s">
        <v>1643</v>
      </c>
      <c r="C147" s="23">
        <v>2124</v>
      </c>
      <c r="D147" s="24">
        <f t="shared" si="8"/>
        <v>8.485884825288257E-3</v>
      </c>
      <c r="E147" s="10">
        <v>13751</v>
      </c>
      <c r="F147" s="24">
        <f t="shared" si="9"/>
        <v>5.3397628463409562E-3</v>
      </c>
      <c r="G147" s="79">
        <v>691</v>
      </c>
      <c r="H147" s="83">
        <f t="shared" si="10"/>
        <v>1000.1888104843557</v>
      </c>
      <c r="I147" s="84">
        <f t="shared" si="11"/>
        <v>309.18881048435571</v>
      </c>
    </row>
    <row r="148" spans="1:9" ht="15" customHeight="1" x14ac:dyDescent="0.25">
      <c r="A148" s="77">
        <v>1140</v>
      </c>
      <c r="B148" s="78" t="s">
        <v>658</v>
      </c>
      <c r="C148" s="23">
        <v>94</v>
      </c>
      <c r="D148" s="24">
        <f t="shared" si="8"/>
        <v>3.7555234160880231E-4</v>
      </c>
      <c r="E148" s="10">
        <v>5272</v>
      </c>
      <c r="F148" s="24">
        <f t="shared" si="9"/>
        <v>2.0472132736462454E-3</v>
      </c>
      <c r="G148" s="79">
        <v>225</v>
      </c>
      <c r="H148" s="83">
        <f t="shared" si="10"/>
        <v>175.27012957063096</v>
      </c>
      <c r="I148" s="84">
        <f t="shared" si="11"/>
        <v>-49.729870429369043</v>
      </c>
    </row>
    <row r="149" spans="1:9" ht="15" customHeight="1" x14ac:dyDescent="0.25">
      <c r="A149" s="77">
        <v>1143</v>
      </c>
      <c r="B149" s="78" t="s">
        <v>666</v>
      </c>
      <c r="C149" s="23">
        <v>1280</v>
      </c>
      <c r="D149" s="24">
        <f t="shared" si="8"/>
        <v>5.1139042261624142E-3</v>
      </c>
      <c r="E149" s="10">
        <v>16061</v>
      </c>
      <c r="F149" s="24">
        <f t="shared" si="9"/>
        <v>6.2367777670774551E-3</v>
      </c>
      <c r="G149" s="79">
        <v>691</v>
      </c>
      <c r="H149" s="83">
        <f t="shared" si="10"/>
        <v>821.14237181822853</v>
      </c>
      <c r="I149" s="84">
        <f t="shared" si="11"/>
        <v>130.14237181822853</v>
      </c>
    </row>
    <row r="150" spans="1:9" ht="15" customHeight="1" x14ac:dyDescent="0.25">
      <c r="A150" s="77">
        <v>1148</v>
      </c>
      <c r="B150" s="78" t="s">
        <v>847</v>
      </c>
      <c r="C150" s="23">
        <v>1149</v>
      </c>
      <c r="D150" s="24">
        <f t="shared" si="8"/>
        <v>4.590528090516105E-3</v>
      </c>
      <c r="E150" s="10">
        <v>16560</v>
      </c>
      <c r="F150" s="24">
        <f t="shared" si="9"/>
        <v>6.4305485226824393E-3</v>
      </c>
      <c r="G150" s="79">
        <v>455</v>
      </c>
      <c r="H150" s="83">
        <f t="shared" si="10"/>
        <v>797.29773026344128</v>
      </c>
      <c r="I150" s="84">
        <f t="shared" si="11"/>
        <v>342.29773026344128</v>
      </c>
    </row>
    <row r="151" spans="1:9" ht="15" customHeight="1" x14ac:dyDescent="0.25">
      <c r="A151" s="77">
        <v>1150</v>
      </c>
      <c r="B151" s="78" t="s">
        <v>317</v>
      </c>
      <c r="C151" s="23">
        <v>1252</v>
      </c>
      <c r="D151" s="24">
        <f t="shared" si="8"/>
        <v>5.0020375712151116E-3</v>
      </c>
      <c r="E151" s="10">
        <v>16424</v>
      </c>
      <c r="F151" s="24">
        <f t="shared" si="9"/>
        <v>6.3777372546217626E-3</v>
      </c>
      <c r="G151" s="79">
        <v>455</v>
      </c>
      <c r="H151" s="83">
        <f t="shared" si="10"/>
        <v>823.24703456676127</v>
      </c>
      <c r="I151" s="84">
        <f t="shared" si="11"/>
        <v>368.24703456676127</v>
      </c>
    </row>
    <row r="152" spans="1:9" ht="15" customHeight="1" x14ac:dyDescent="0.25">
      <c r="A152" s="77">
        <v>1152</v>
      </c>
      <c r="B152" s="78" t="s">
        <v>951</v>
      </c>
      <c r="C152" s="23">
        <v>837</v>
      </c>
      <c r="D152" s="24">
        <f t="shared" si="8"/>
        <v>3.3440139353890161E-3</v>
      </c>
      <c r="E152" s="10">
        <v>11630</v>
      </c>
      <c r="F152" s="24">
        <f t="shared" si="9"/>
        <v>4.516140055482897E-3</v>
      </c>
      <c r="G152" s="79">
        <v>455</v>
      </c>
      <c r="H152" s="83">
        <f t="shared" si="10"/>
        <v>568.62710934594691</v>
      </c>
      <c r="I152" s="84">
        <f t="shared" si="11"/>
        <v>113.62710934594691</v>
      </c>
    </row>
    <row r="153" spans="1:9" ht="15" customHeight="1" x14ac:dyDescent="0.25">
      <c r="A153" s="77">
        <v>1153</v>
      </c>
      <c r="B153" s="78" t="s">
        <v>983</v>
      </c>
      <c r="C153" s="23">
        <v>1441</v>
      </c>
      <c r="D153" s="24">
        <f t="shared" si="8"/>
        <v>5.757137492109406E-3</v>
      </c>
      <c r="E153" s="10">
        <v>7442</v>
      </c>
      <c r="F153" s="24">
        <f t="shared" si="9"/>
        <v>2.889863653732048E-3</v>
      </c>
      <c r="G153" s="79">
        <v>691</v>
      </c>
      <c r="H153" s="83">
        <f t="shared" si="10"/>
        <v>625.54999199519386</v>
      </c>
      <c r="I153" s="84">
        <f t="shared" si="11"/>
        <v>-65.450008004806136</v>
      </c>
    </row>
    <row r="154" spans="1:9" ht="15" customHeight="1" x14ac:dyDescent="0.25">
      <c r="A154" s="77">
        <v>1154</v>
      </c>
      <c r="B154" s="78" t="s">
        <v>1665</v>
      </c>
      <c r="C154" s="23">
        <v>407</v>
      </c>
      <c r="D154" s="24">
        <f t="shared" si="8"/>
        <v>1.6260617344125803E-3</v>
      </c>
      <c r="E154" s="10">
        <v>5216</v>
      </c>
      <c r="F154" s="24">
        <f t="shared" si="9"/>
        <v>2.0254674573859663E-3</v>
      </c>
      <c r="G154" s="79">
        <v>455</v>
      </c>
      <c r="H154" s="83">
        <f t="shared" si="10"/>
        <v>264.16257129771856</v>
      </c>
      <c r="I154" s="84">
        <f t="shared" si="11"/>
        <v>-190.83742870228144</v>
      </c>
    </row>
    <row r="155" spans="1:9" ht="15" customHeight="1" x14ac:dyDescent="0.25">
      <c r="A155" s="77">
        <v>1155</v>
      </c>
      <c r="B155" s="78" t="s">
        <v>220</v>
      </c>
      <c r="C155" s="23">
        <v>333</v>
      </c>
      <c r="D155" s="24">
        <f t="shared" si="8"/>
        <v>1.3304141463375656E-3</v>
      </c>
      <c r="E155" s="10">
        <v>7734</v>
      </c>
      <c r="F155" s="24">
        <f t="shared" si="9"/>
        <v>3.0032525528035019E-3</v>
      </c>
      <c r="G155" s="79">
        <v>225</v>
      </c>
      <c r="H155" s="83">
        <f t="shared" si="10"/>
        <v>313.51044405276627</v>
      </c>
      <c r="I155" s="84">
        <f t="shared" si="11"/>
        <v>88.510444052766275</v>
      </c>
    </row>
    <row r="156" spans="1:9" ht="15" customHeight="1" x14ac:dyDescent="0.25">
      <c r="A156" s="77">
        <v>1156</v>
      </c>
      <c r="B156" s="78" t="s">
        <v>998</v>
      </c>
      <c r="C156" s="23">
        <v>1800</v>
      </c>
      <c r="D156" s="24">
        <f t="shared" si="8"/>
        <v>7.1914278180408957E-3</v>
      </c>
      <c r="E156" s="10">
        <v>20732</v>
      </c>
      <c r="F156" s="24">
        <f t="shared" si="9"/>
        <v>8.050611834073209E-3</v>
      </c>
      <c r="G156" s="79">
        <v>691</v>
      </c>
      <c r="H156" s="83">
        <f t="shared" si="10"/>
        <v>1102.6548535795957</v>
      </c>
      <c r="I156" s="84">
        <f t="shared" si="11"/>
        <v>411.65485357959574</v>
      </c>
    </row>
    <row r="157" spans="1:9" ht="15" customHeight="1" x14ac:dyDescent="0.25">
      <c r="A157" s="77">
        <v>1157</v>
      </c>
      <c r="B157" s="78" t="s">
        <v>1004</v>
      </c>
      <c r="C157" s="23">
        <v>1786</v>
      </c>
      <c r="D157" s="24">
        <f t="shared" si="8"/>
        <v>7.135494490567244E-3</v>
      </c>
      <c r="E157" s="10">
        <v>17154</v>
      </c>
      <c r="F157" s="24">
        <f t="shared" si="9"/>
        <v>6.661209502300397E-3</v>
      </c>
      <c r="G157" s="79">
        <v>0</v>
      </c>
      <c r="H157" s="83">
        <f t="shared" si="10"/>
        <v>998.09493797153425</v>
      </c>
      <c r="I157" s="84">
        <f t="shared" si="11"/>
        <v>998.09493797153425</v>
      </c>
    </row>
    <row r="158" spans="1:9" ht="15" customHeight="1" x14ac:dyDescent="0.25">
      <c r="A158" s="77">
        <v>1161</v>
      </c>
      <c r="B158" s="78" t="s">
        <v>539</v>
      </c>
      <c r="C158" s="23">
        <v>442</v>
      </c>
      <c r="D158" s="24">
        <f t="shared" si="8"/>
        <v>1.7658950530967086E-3</v>
      </c>
      <c r="E158" s="10">
        <v>12465</v>
      </c>
      <c r="F158" s="24">
        <f t="shared" si="9"/>
        <v>4.840385708649554E-3</v>
      </c>
      <c r="G158" s="79">
        <v>225</v>
      </c>
      <c r="H158" s="83">
        <f t="shared" si="10"/>
        <v>477.91816005665987</v>
      </c>
      <c r="I158" s="84">
        <f t="shared" si="11"/>
        <v>252.91816005665987</v>
      </c>
    </row>
    <row r="159" spans="1:9" ht="15" customHeight="1" x14ac:dyDescent="0.25">
      <c r="A159" s="77">
        <v>1176</v>
      </c>
      <c r="B159" s="78" t="s">
        <v>959</v>
      </c>
      <c r="C159" s="23">
        <v>618</v>
      </c>
      <c r="D159" s="24">
        <f t="shared" si="8"/>
        <v>2.4690568841940408E-3</v>
      </c>
      <c r="E159" s="10">
        <v>0</v>
      </c>
      <c r="F159" s="24">
        <f t="shared" si="9"/>
        <v>0</v>
      </c>
      <c r="G159" s="79">
        <v>455</v>
      </c>
      <c r="H159" s="83">
        <f t="shared" si="10"/>
        <v>178.61897877578699</v>
      </c>
      <c r="I159" s="84">
        <f t="shared" si="11"/>
        <v>-276.38102122421299</v>
      </c>
    </row>
    <row r="160" spans="1:9" ht="15" customHeight="1" x14ac:dyDescent="0.25">
      <c r="A160" s="77">
        <v>1186</v>
      </c>
      <c r="B160" s="78" t="s">
        <v>390</v>
      </c>
      <c r="C160" s="23">
        <v>495</v>
      </c>
      <c r="D160" s="24">
        <f t="shared" si="8"/>
        <v>1.9776426499612462E-3</v>
      </c>
      <c r="E160" s="10">
        <v>0</v>
      </c>
      <c r="F160" s="24">
        <f t="shared" si="9"/>
        <v>0</v>
      </c>
      <c r="G160" s="79">
        <v>455</v>
      </c>
      <c r="H160" s="83">
        <f t="shared" si="10"/>
        <v>143.06859950487791</v>
      </c>
      <c r="I160" s="84">
        <f t="shared" si="11"/>
        <v>-311.93140049512209</v>
      </c>
    </row>
    <row r="161" spans="1:9" ht="15" customHeight="1" x14ac:dyDescent="0.25">
      <c r="A161" s="77">
        <v>1191</v>
      </c>
      <c r="B161" s="78" t="s">
        <v>1017</v>
      </c>
      <c r="C161" s="23">
        <v>1401</v>
      </c>
      <c r="D161" s="24">
        <f t="shared" si="8"/>
        <v>5.5973279850418303E-3</v>
      </c>
      <c r="E161" s="10">
        <v>5421</v>
      </c>
      <c r="F161" s="24">
        <f t="shared" si="9"/>
        <v>2.1050726776244868E-3</v>
      </c>
      <c r="G161" s="79">
        <v>691</v>
      </c>
      <c r="H161" s="83">
        <f t="shared" si="10"/>
        <v>557.21476054064055</v>
      </c>
      <c r="I161" s="84">
        <f t="shared" si="11"/>
        <v>-133.78523945935945</v>
      </c>
    </row>
    <row r="162" spans="1:9" ht="15" customHeight="1" x14ac:dyDescent="0.25">
      <c r="A162" s="77">
        <v>1194</v>
      </c>
      <c r="B162" s="78" t="s">
        <v>1023</v>
      </c>
      <c r="C162" s="23">
        <v>896</v>
      </c>
      <c r="D162" s="24">
        <f t="shared" si="8"/>
        <v>3.5797329583136901E-3</v>
      </c>
      <c r="E162" s="10">
        <v>45448</v>
      </c>
      <c r="F162" s="24">
        <f t="shared" si="9"/>
        <v>1.7648283167806252E-2</v>
      </c>
      <c r="G162" s="79">
        <v>455</v>
      </c>
      <c r="H162" s="83">
        <f t="shared" si="10"/>
        <v>1535.6983414017989</v>
      </c>
      <c r="I162" s="84">
        <f t="shared" si="11"/>
        <v>1080.6983414017989</v>
      </c>
    </row>
    <row r="163" spans="1:9" ht="15" customHeight="1" x14ac:dyDescent="0.25">
      <c r="A163" s="77">
        <v>1197</v>
      </c>
      <c r="B163" s="78" t="s">
        <v>40</v>
      </c>
      <c r="C163" s="23">
        <v>204</v>
      </c>
      <c r="D163" s="24">
        <f t="shared" si="8"/>
        <v>8.1502848604463475E-4</v>
      </c>
      <c r="E163" s="10">
        <v>10314</v>
      </c>
      <c r="F163" s="24">
        <f t="shared" si="9"/>
        <v>4.0051133733663459E-3</v>
      </c>
      <c r="G163" s="79">
        <v>225</v>
      </c>
      <c r="H163" s="83">
        <f t="shared" si="10"/>
        <v>348.70351590277483</v>
      </c>
      <c r="I163" s="84">
        <f t="shared" si="11"/>
        <v>123.70351590277483</v>
      </c>
    </row>
    <row r="164" spans="1:9" ht="15" customHeight="1" x14ac:dyDescent="0.25">
      <c r="A164" s="77">
        <v>1202</v>
      </c>
      <c r="B164" s="78" t="s">
        <v>66</v>
      </c>
      <c r="C164" s="27">
        <v>350</v>
      </c>
      <c r="D164" s="24">
        <f t="shared" si="8"/>
        <v>1.3983331868412851E-3</v>
      </c>
      <c r="E164" s="10">
        <v>5169</v>
      </c>
      <c r="F164" s="24">
        <f t="shared" si="9"/>
        <v>2.0072165044532327E-3</v>
      </c>
      <c r="G164" s="79">
        <v>455</v>
      </c>
      <c r="H164" s="83">
        <f t="shared" si="10"/>
        <v>246.36767663122745</v>
      </c>
      <c r="I164" s="84">
        <f t="shared" si="11"/>
        <v>-208.63232336877255</v>
      </c>
    </row>
    <row r="165" spans="1:9" ht="15" customHeight="1" x14ac:dyDescent="0.25">
      <c r="A165" s="77">
        <v>1204</v>
      </c>
      <c r="B165" s="78" t="s">
        <v>926</v>
      </c>
      <c r="C165" s="23">
        <v>241</v>
      </c>
      <c r="D165" s="24">
        <f t="shared" si="8"/>
        <v>9.6285228008214209E-4</v>
      </c>
      <c r="E165" s="10">
        <v>7704</v>
      </c>
      <c r="F165" s="24">
        <f t="shared" si="9"/>
        <v>2.9916030083783525E-3</v>
      </c>
      <c r="G165" s="79">
        <v>225</v>
      </c>
      <c r="H165" s="83">
        <f t="shared" si="10"/>
        <v>286.07715349170257</v>
      </c>
      <c r="I165" s="84">
        <f t="shared" si="11"/>
        <v>61.077153491702575</v>
      </c>
    </row>
    <row r="166" spans="1:9" ht="15" customHeight="1" x14ac:dyDescent="0.25">
      <c r="A166" s="77">
        <v>1210</v>
      </c>
      <c r="B166" s="78" t="s">
        <v>573</v>
      </c>
      <c r="C166" s="23">
        <v>170</v>
      </c>
      <c r="D166" s="24">
        <f t="shared" si="8"/>
        <v>6.7919040503719571E-4</v>
      </c>
      <c r="E166" s="10">
        <v>0</v>
      </c>
      <c r="F166" s="24">
        <f t="shared" si="9"/>
        <v>0</v>
      </c>
      <c r="G166" s="79">
        <v>225</v>
      </c>
      <c r="H166" s="83">
        <f t="shared" si="10"/>
        <v>49.134670537028782</v>
      </c>
      <c r="I166" s="84">
        <f t="shared" si="11"/>
        <v>-175.8653294629712</v>
      </c>
    </row>
    <row r="167" spans="1:9" ht="15" customHeight="1" x14ac:dyDescent="0.25">
      <c r="A167" s="77">
        <v>1211</v>
      </c>
      <c r="B167" s="78" t="s">
        <v>212</v>
      </c>
      <c r="C167" s="23">
        <v>2083</v>
      </c>
      <c r="D167" s="24">
        <f t="shared" si="8"/>
        <v>8.3220800805439924E-3</v>
      </c>
      <c r="E167" s="10">
        <v>11538</v>
      </c>
      <c r="F167" s="24">
        <f t="shared" si="9"/>
        <v>4.4804147859124387E-3</v>
      </c>
      <c r="G167" s="79">
        <v>455</v>
      </c>
      <c r="H167" s="83">
        <f t="shared" si="10"/>
        <v>926.17086850761609</v>
      </c>
      <c r="I167" s="84">
        <f t="shared" si="11"/>
        <v>471.17086850761609</v>
      </c>
    </row>
    <row r="168" spans="1:9" ht="15" customHeight="1" x14ac:dyDescent="0.25">
      <c r="A168" s="77">
        <v>1214</v>
      </c>
      <c r="B168" s="78" t="s">
        <v>1029</v>
      </c>
      <c r="C168" s="23">
        <v>737</v>
      </c>
      <c r="D168" s="24">
        <f t="shared" si="8"/>
        <v>2.9444901677200775E-3</v>
      </c>
      <c r="E168" s="10">
        <v>13988</v>
      </c>
      <c r="F168" s="24">
        <f t="shared" si="9"/>
        <v>5.4317942472996358E-3</v>
      </c>
      <c r="G168" s="79">
        <v>225</v>
      </c>
      <c r="H168" s="83">
        <f t="shared" si="10"/>
        <v>605.96553190986731</v>
      </c>
      <c r="I168" s="84">
        <f t="shared" si="11"/>
        <v>380.96553190986731</v>
      </c>
    </row>
    <row r="169" spans="1:9" ht="15" customHeight="1" x14ac:dyDescent="0.25">
      <c r="A169" s="77">
        <v>1216</v>
      </c>
      <c r="B169" s="78" t="s">
        <v>325</v>
      </c>
      <c r="C169" s="23">
        <v>1189</v>
      </c>
      <c r="D169" s="24">
        <f t="shared" si="8"/>
        <v>4.7503375975836799E-3</v>
      </c>
      <c r="E169" s="10">
        <v>7321</v>
      </c>
      <c r="F169" s="24">
        <f t="shared" si="9"/>
        <v>2.8428771578839457E-3</v>
      </c>
      <c r="G169" s="79">
        <v>0</v>
      </c>
      <c r="H169" s="83">
        <f t="shared" si="10"/>
        <v>549.31592460640718</v>
      </c>
      <c r="I169" s="84">
        <f t="shared" si="11"/>
        <v>549.31592460640718</v>
      </c>
    </row>
    <row r="170" spans="1:9" ht="15" customHeight="1" x14ac:dyDescent="0.25">
      <c r="A170" s="77">
        <v>1218</v>
      </c>
      <c r="B170" s="78" t="s">
        <v>1036</v>
      </c>
      <c r="C170" s="23">
        <v>450</v>
      </c>
      <c r="D170" s="24">
        <f t="shared" si="8"/>
        <v>1.7978569545102239E-3</v>
      </c>
      <c r="E170" s="10">
        <v>3942</v>
      </c>
      <c r="F170" s="24">
        <f t="shared" si="9"/>
        <v>1.5307501374646243E-3</v>
      </c>
      <c r="G170" s="79">
        <v>455</v>
      </c>
      <c r="H170" s="83">
        <f t="shared" si="10"/>
        <v>240.80141827451882</v>
      </c>
      <c r="I170" s="84">
        <f t="shared" si="11"/>
        <v>-214.19858172548118</v>
      </c>
    </row>
    <row r="171" spans="1:9" ht="15" customHeight="1" x14ac:dyDescent="0.25">
      <c r="A171" s="77">
        <v>1224</v>
      </c>
      <c r="B171" s="78" t="s">
        <v>637</v>
      </c>
      <c r="C171" s="27">
        <v>462</v>
      </c>
      <c r="D171" s="24">
        <f t="shared" si="8"/>
        <v>1.8457998066304965E-3</v>
      </c>
      <c r="E171" s="10">
        <v>0</v>
      </c>
      <c r="F171" s="24">
        <f t="shared" si="9"/>
        <v>0</v>
      </c>
      <c r="G171" s="79">
        <v>455</v>
      </c>
      <c r="H171" s="83">
        <f t="shared" si="10"/>
        <v>133.5306928712194</v>
      </c>
      <c r="I171" s="84">
        <f t="shared" si="11"/>
        <v>-321.4693071287806</v>
      </c>
    </row>
    <row r="172" spans="1:9" ht="15" customHeight="1" x14ac:dyDescent="0.25">
      <c r="A172" s="77">
        <v>1229</v>
      </c>
      <c r="B172" s="78" t="s">
        <v>1049</v>
      </c>
      <c r="C172" s="23">
        <v>414</v>
      </c>
      <c r="D172" s="24">
        <f t="shared" si="8"/>
        <v>1.6540283981494059E-3</v>
      </c>
      <c r="E172" s="10">
        <v>17575</v>
      </c>
      <c r="F172" s="24">
        <f t="shared" si="9"/>
        <v>6.8246914423999924E-3</v>
      </c>
      <c r="G172" s="79">
        <v>455</v>
      </c>
      <c r="H172" s="83">
        <f t="shared" si="10"/>
        <v>613.3760177580084</v>
      </c>
      <c r="I172" s="84">
        <f t="shared" si="11"/>
        <v>158.3760177580084</v>
      </c>
    </row>
    <row r="173" spans="1:9" ht="15" customHeight="1" x14ac:dyDescent="0.25">
      <c r="A173" s="77">
        <v>1231</v>
      </c>
      <c r="B173" s="78" t="s">
        <v>486</v>
      </c>
      <c r="C173" s="23">
        <v>896</v>
      </c>
      <c r="D173" s="24">
        <f t="shared" si="8"/>
        <v>3.5797329583136901E-3</v>
      </c>
      <c r="E173" s="10">
        <v>14626</v>
      </c>
      <c r="F173" s="24">
        <f t="shared" si="9"/>
        <v>5.679541225407812E-3</v>
      </c>
      <c r="G173" s="79">
        <v>0</v>
      </c>
      <c r="H173" s="83">
        <f t="shared" si="10"/>
        <v>669.84365953205236</v>
      </c>
      <c r="I173" s="84">
        <f t="shared" si="11"/>
        <v>669.84365953205236</v>
      </c>
    </row>
    <row r="174" spans="1:9" ht="15" customHeight="1" x14ac:dyDescent="0.25">
      <c r="A174" s="77">
        <v>1232</v>
      </c>
      <c r="B174" s="78" t="s">
        <v>1056</v>
      </c>
      <c r="C174" s="23">
        <v>291</v>
      </c>
      <c r="D174" s="24">
        <f t="shared" si="8"/>
        <v>1.1626141639166114E-3</v>
      </c>
      <c r="E174" s="10">
        <v>12711</v>
      </c>
      <c r="F174" s="24">
        <f t="shared" si="9"/>
        <v>4.9359119729357782E-3</v>
      </c>
      <c r="G174" s="79">
        <v>225</v>
      </c>
      <c r="H174" s="83">
        <f t="shared" si="10"/>
        <v>441.18566792664109</v>
      </c>
      <c r="I174" s="84">
        <f t="shared" si="11"/>
        <v>216.18566792664109</v>
      </c>
    </row>
    <row r="175" spans="1:9" ht="15" customHeight="1" x14ac:dyDescent="0.25">
      <c r="A175" s="77">
        <v>1234</v>
      </c>
      <c r="B175" s="78" t="s">
        <v>1663</v>
      </c>
      <c r="C175" s="27">
        <v>980</v>
      </c>
      <c r="D175" s="24">
        <f t="shared" si="8"/>
        <v>3.9153329231555985E-3</v>
      </c>
      <c r="E175" s="10">
        <v>47868</v>
      </c>
      <c r="F175" s="24">
        <f t="shared" si="9"/>
        <v>1.8588013084768297E-2</v>
      </c>
      <c r="G175" s="79">
        <v>1197</v>
      </c>
      <c r="H175" s="83">
        <f t="shared" si="10"/>
        <v>1627.9595292862675</v>
      </c>
      <c r="I175" s="84">
        <f t="shared" si="11"/>
        <v>430.95952928626753</v>
      </c>
    </row>
    <row r="176" spans="1:9" ht="15" customHeight="1" x14ac:dyDescent="0.25">
      <c r="A176" s="77">
        <v>1237</v>
      </c>
      <c r="B176" s="78" t="s">
        <v>1070</v>
      </c>
      <c r="C176" s="23">
        <v>495</v>
      </c>
      <c r="D176" s="24">
        <f t="shared" si="8"/>
        <v>1.9776426499612462E-3</v>
      </c>
      <c r="E176" s="10">
        <v>5840</v>
      </c>
      <c r="F176" s="24">
        <f t="shared" si="9"/>
        <v>2.2677779814290729E-3</v>
      </c>
      <c r="G176" s="79">
        <v>225</v>
      </c>
      <c r="H176" s="83">
        <f t="shared" si="10"/>
        <v>307.12645889490187</v>
      </c>
      <c r="I176" s="84">
        <f t="shared" si="11"/>
        <v>82.126458894901873</v>
      </c>
    </row>
    <row r="177" spans="1:9" ht="15" customHeight="1" x14ac:dyDescent="0.25">
      <c r="A177" s="77">
        <v>1239</v>
      </c>
      <c r="B177" s="78" t="s">
        <v>1077</v>
      </c>
      <c r="C177" s="23">
        <v>2387</v>
      </c>
      <c r="D177" s="24">
        <f t="shared" si="8"/>
        <v>9.5366323342575658E-3</v>
      </c>
      <c r="E177" s="10">
        <v>16594</v>
      </c>
      <c r="F177" s="24">
        <f t="shared" si="9"/>
        <v>6.4437513396976088E-3</v>
      </c>
      <c r="G177" s="79">
        <v>455</v>
      </c>
      <c r="H177" s="83">
        <f t="shared" si="10"/>
        <v>1156.0688741356707</v>
      </c>
      <c r="I177" s="84">
        <f t="shared" si="11"/>
        <v>701.06887413567074</v>
      </c>
    </row>
    <row r="178" spans="1:9" ht="15" customHeight="1" x14ac:dyDescent="0.25">
      <c r="A178" s="77">
        <v>1240</v>
      </c>
      <c r="B178" s="78" t="s">
        <v>1085</v>
      </c>
      <c r="C178" s="23">
        <v>592</v>
      </c>
      <c r="D178" s="24">
        <f t="shared" si="8"/>
        <v>2.3651807046001167E-3</v>
      </c>
      <c r="E178" s="10">
        <v>11733</v>
      </c>
      <c r="F178" s="24">
        <f t="shared" si="9"/>
        <v>4.5561368246759097E-3</v>
      </c>
      <c r="G178" s="79">
        <v>455</v>
      </c>
      <c r="H178" s="83">
        <f t="shared" si="10"/>
        <v>500.70886449656984</v>
      </c>
      <c r="I178" s="84">
        <f t="shared" si="11"/>
        <v>45.708864496569845</v>
      </c>
    </row>
    <row r="179" spans="1:9" ht="15" customHeight="1" x14ac:dyDescent="0.25">
      <c r="A179" s="77">
        <v>1247</v>
      </c>
      <c r="B179" s="78" t="s">
        <v>907</v>
      </c>
      <c r="C179" s="23">
        <v>400</v>
      </c>
      <c r="D179" s="24">
        <f t="shared" si="8"/>
        <v>1.5980950706757544E-3</v>
      </c>
      <c r="E179" s="10">
        <v>0</v>
      </c>
      <c r="F179" s="24">
        <f t="shared" si="9"/>
        <v>0</v>
      </c>
      <c r="G179" s="79">
        <v>455</v>
      </c>
      <c r="H179" s="83">
        <f t="shared" si="10"/>
        <v>115.61098949889124</v>
      </c>
      <c r="I179" s="84">
        <f t="shared" si="11"/>
        <v>-339.38901050110877</v>
      </c>
    </row>
    <row r="180" spans="1:9" ht="15" customHeight="1" x14ac:dyDescent="0.25">
      <c r="A180" s="77">
        <v>1248</v>
      </c>
      <c r="B180" s="78" t="s">
        <v>1099</v>
      </c>
      <c r="C180" s="23">
        <v>3816</v>
      </c>
      <c r="D180" s="24">
        <f t="shared" si="8"/>
        <v>1.5245826974246698E-2</v>
      </c>
      <c r="E180" s="10">
        <v>28772</v>
      </c>
      <c r="F180" s="24">
        <f t="shared" si="9"/>
        <v>1.1172689740013234E-2</v>
      </c>
      <c r="G180" s="79">
        <v>455</v>
      </c>
      <c r="H180" s="83">
        <f t="shared" si="10"/>
        <v>1911.1947183073967</v>
      </c>
      <c r="I180" s="84">
        <f t="shared" si="11"/>
        <v>1456.1947183073967</v>
      </c>
    </row>
    <row r="181" spans="1:9" ht="15" customHeight="1" x14ac:dyDescent="0.25">
      <c r="A181" s="77">
        <v>1249</v>
      </c>
      <c r="B181" s="78" t="s">
        <v>423</v>
      </c>
      <c r="C181" s="23">
        <v>1102</v>
      </c>
      <c r="D181" s="24">
        <f t="shared" si="8"/>
        <v>4.4027519197117034E-3</v>
      </c>
      <c r="E181" s="10">
        <v>18377</v>
      </c>
      <c r="F181" s="24">
        <f t="shared" si="9"/>
        <v>7.1361225966989853E-3</v>
      </c>
      <c r="G181" s="79">
        <v>691</v>
      </c>
      <c r="H181" s="83">
        <f t="shared" si="10"/>
        <v>834.75678326301909</v>
      </c>
      <c r="I181" s="84">
        <f t="shared" si="11"/>
        <v>143.75678326301909</v>
      </c>
    </row>
    <row r="182" spans="1:9" ht="15" customHeight="1" x14ac:dyDescent="0.25">
      <c r="A182" s="77">
        <v>1255</v>
      </c>
      <c r="B182" s="78" t="s">
        <v>1105</v>
      </c>
      <c r="C182" s="23">
        <v>5429</v>
      </c>
      <c r="D182" s="24">
        <f t="shared" si="8"/>
        <v>2.1690145346746677E-2</v>
      </c>
      <c r="E182" s="10">
        <v>33020</v>
      </c>
      <c r="F182" s="24">
        <f t="shared" si="9"/>
        <v>1.2822265230614381E-2</v>
      </c>
      <c r="G182" s="79">
        <v>1451</v>
      </c>
      <c r="H182" s="83">
        <f t="shared" si="10"/>
        <v>2496.7312709083913</v>
      </c>
      <c r="I182" s="84">
        <f t="shared" si="11"/>
        <v>1045.7312709083913</v>
      </c>
    </row>
    <row r="183" spans="1:9" ht="15" customHeight="1" x14ac:dyDescent="0.25">
      <c r="A183" s="77">
        <v>1257</v>
      </c>
      <c r="B183" s="78" t="s">
        <v>501</v>
      </c>
      <c r="C183" s="27">
        <v>314</v>
      </c>
      <c r="D183" s="24">
        <f t="shared" si="8"/>
        <v>1.2545046304804673E-3</v>
      </c>
      <c r="E183" s="10">
        <v>13952</v>
      </c>
      <c r="F183" s="24">
        <f t="shared" si="9"/>
        <v>5.4178147939894566E-3</v>
      </c>
      <c r="G183" s="79">
        <v>455</v>
      </c>
      <c r="H183" s="83">
        <f t="shared" si="10"/>
        <v>482.69559494320742</v>
      </c>
      <c r="I183" s="84">
        <f t="shared" si="11"/>
        <v>27.695594943207425</v>
      </c>
    </row>
    <row r="184" spans="1:9" ht="15" customHeight="1" x14ac:dyDescent="0.25">
      <c r="A184" s="77">
        <v>1259</v>
      </c>
      <c r="B184" s="78" t="s">
        <v>1113</v>
      </c>
      <c r="C184" s="23">
        <v>1654</v>
      </c>
      <c r="D184" s="24">
        <f t="shared" si="8"/>
        <v>6.6081231172442452E-3</v>
      </c>
      <c r="E184" s="10">
        <v>23611</v>
      </c>
      <c r="F184" s="24">
        <f t="shared" si="9"/>
        <v>9.1685797807400417E-3</v>
      </c>
      <c r="G184" s="79">
        <v>691</v>
      </c>
      <c r="H184" s="83">
        <f t="shared" si="10"/>
        <v>1141.3339960398771</v>
      </c>
      <c r="I184" s="84">
        <f t="shared" si="11"/>
        <v>450.33399603987709</v>
      </c>
    </row>
    <row r="185" spans="1:9" ht="15" customHeight="1" x14ac:dyDescent="0.25">
      <c r="A185" s="77">
        <v>1260</v>
      </c>
      <c r="B185" s="78" t="s">
        <v>945</v>
      </c>
      <c r="C185" s="23">
        <v>468</v>
      </c>
      <c r="D185" s="24">
        <f t="shared" si="8"/>
        <v>1.8697712326906327E-3</v>
      </c>
      <c r="E185" s="10">
        <v>0</v>
      </c>
      <c r="F185" s="24">
        <f t="shared" si="9"/>
        <v>0</v>
      </c>
      <c r="G185" s="79">
        <v>0</v>
      </c>
      <c r="H185" s="83">
        <f t="shared" si="10"/>
        <v>135.26485771370275</v>
      </c>
      <c r="I185" s="84">
        <f t="shared" si="11"/>
        <v>135.26485771370275</v>
      </c>
    </row>
    <row r="186" spans="1:9" ht="15" customHeight="1" x14ac:dyDescent="0.25">
      <c r="A186" s="77">
        <v>1261</v>
      </c>
      <c r="B186" s="78" t="s">
        <v>965</v>
      </c>
      <c r="C186" s="23">
        <v>236</v>
      </c>
      <c r="D186" s="24">
        <f t="shared" si="8"/>
        <v>9.4287609169869512E-4</v>
      </c>
      <c r="E186" s="10">
        <v>9193</v>
      </c>
      <c r="F186" s="24">
        <f t="shared" si="9"/>
        <v>3.569808730013265E-3</v>
      </c>
      <c r="G186" s="79">
        <v>225</v>
      </c>
      <c r="H186" s="83">
        <f t="shared" si="10"/>
        <v>326.46115184758048</v>
      </c>
      <c r="I186" s="84">
        <f t="shared" si="11"/>
        <v>101.46115184758048</v>
      </c>
    </row>
    <row r="187" spans="1:9" ht="15" customHeight="1" x14ac:dyDescent="0.25">
      <c r="A187" s="77">
        <v>1262</v>
      </c>
      <c r="B187" s="78" t="s">
        <v>1121</v>
      </c>
      <c r="C187" s="23">
        <v>3228</v>
      </c>
      <c r="D187" s="24">
        <f t="shared" si="8"/>
        <v>1.2896627220353339E-2</v>
      </c>
      <c r="E187" s="10">
        <v>20541</v>
      </c>
      <c r="F187" s="24">
        <f t="shared" si="9"/>
        <v>7.9764430678997585E-3</v>
      </c>
      <c r="G187" s="79">
        <v>691</v>
      </c>
      <c r="H187" s="83">
        <f t="shared" si="10"/>
        <v>1510.0204951414087</v>
      </c>
      <c r="I187" s="84">
        <f t="shared" si="11"/>
        <v>819.02049514140867</v>
      </c>
    </row>
    <row r="188" spans="1:9" ht="15" customHeight="1" x14ac:dyDescent="0.25">
      <c r="A188" s="77">
        <v>1265</v>
      </c>
      <c r="B188" s="78" t="s">
        <v>1132</v>
      </c>
      <c r="C188" s="23">
        <v>2291</v>
      </c>
      <c r="D188" s="24">
        <f t="shared" si="8"/>
        <v>9.1530895172953833E-3</v>
      </c>
      <c r="E188" s="10">
        <v>18868</v>
      </c>
      <c r="F188" s="24">
        <f t="shared" si="9"/>
        <v>7.3267868071239294E-3</v>
      </c>
      <c r="G188" s="79">
        <v>1197</v>
      </c>
      <c r="H188" s="83">
        <f t="shared" si="10"/>
        <v>1192.2036702608877</v>
      </c>
      <c r="I188" s="84">
        <f t="shared" si="11"/>
        <v>-4.7963297391122524</v>
      </c>
    </row>
    <row r="189" spans="1:9" ht="15" customHeight="1" x14ac:dyDescent="0.25">
      <c r="A189" s="77">
        <v>1266</v>
      </c>
      <c r="B189" s="78" t="s">
        <v>1144</v>
      </c>
      <c r="C189" s="23">
        <v>200</v>
      </c>
      <c r="D189" s="24">
        <f t="shared" si="8"/>
        <v>7.9904753533787721E-4</v>
      </c>
      <c r="E189" s="10">
        <v>1951</v>
      </c>
      <c r="F189" s="24">
        <f t="shared" si="9"/>
        <v>7.5760870578221251E-4</v>
      </c>
      <c r="G189" s="79">
        <v>455</v>
      </c>
      <c r="H189" s="83">
        <f t="shared" si="10"/>
        <v>112.61318030936629</v>
      </c>
      <c r="I189" s="84">
        <f t="shared" si="11"/>
        <v>-342.38681969063373</v>
      </c>
    </row>
    <row r="190" spans="1:9" ht="15" customHeight="1" x14ac:dyDescent="0.25">
      <c r="A190" s="77">
        <v>1274</v>
      </c>
      <c r="B190" s="78" t="s">
        <v>1138</v>
      </c>
      <c r="C190" s="23">
        <v>9735</v>
      </c>
      <c r="D190" s="24">
        <f t="shared" si="8"/>
        <v>3.8893638782571176E-2</v>
      </c>
      <c r="E190" s="10">
        <v>33481</v>
      </c>
      <c r="F190" s="24">
        <f t="shared" si="9"/>
        <v>1.3001279896614176E-2</v>
      </c>
      <c r="G190" s="79">
        <v>1451</v>
      </c>
      <c r="H190" s="83">
        <f t="shared" si="10"/>
        <v>3754.2340306000519</v>
      </c>
      <c r="I190" s="84">
        <f t="shared" si="11"/>
        <v>2303.2340306000519</v>
      </c>
    </row>
    <row r="191" spans="1:9" ht="15" customHeight="1" x14ac:dyDescent="0.25">
      <c r="A191" s="77">
        <v>1285</v>
      </c>
      <c r="B191" s="78" t="s">
        <v>101</v>
      </c>
      <c r="C191" s="23">
        <v>656</v>
      </c>
      <c r="D191" s="24">
        <f t="shared" si="8"/>
        <v>2.6208759159082372E-3</v>
      </c>
      <c r="E191" s="10">
        <v>16982</v>
      </c>
      <c r="F191" s="24">
        <f t="shared" si="9"/>
        <v>6.5944187809295401E-3</v>
      </c>
      <c r="G191" s="79">
        <v>691</v>
      </c>
      <c r="H191" s="83">
        <f t="shared" si="10"/>
        <v>666.66205157293962</v>
      </c>
      <c r="I191" s="84">
        <f t="shared" si="11"/>
        <v>-24.337948427060383</v>
      </c>
    </row>
    <row r="192" spans="1:9" ht="15" customHeight="1" x14ac:dyDescent="0.25">
      <c r="A192" s="77">
        <v>1297</v>
      </c>
      <c r="B192" s="78" t="s">
        <v>1152</v>
      </c>
      <c r="C192" s="23">
        <v>309</v>
      </c>
      <c r="D192" s="24">
        <f t="shared" si="8"/>
        <v>1.2345284420970204E-3</v>
      </c>
      <c r="E192" s="10">
        <v>4138</v>
      </c>
      <c r="F192" s="24">
        <f t="shared" si="9"/>
        <v>1.6068604943756E-3</v>
      </c>
      <c r="G192" s="79">
        <v>455</v>
      </c>
      <c r="H192" s="83">
        <f t="shared" si="10"/>
        <v>205.55459592144126</v>
      </c>
      <c r="I192" s="84">
        <f t="shared" si="11"/>
        <v>-249.44540407855874</v>
      </c>
    </row>
    <row r="193" spans="1:9" ht="15" customHeight="1" x14ac:dyDescent="0.25">
      <c r="A193" s="77">
        <v>1301</v>
      </c>
      <c r="B193" s="78" t="s">
        <v>1167</v>
      </c>
      <c r="C193" s="23">
        <v>728</v>
      </c>
      <c r="D193" s="24">
        <f t="shared" si="8"/>
        <v>2.9085330286298733E-3</v>
      </c>
      <c r="E193" s="10">
        <v>8882</v>
      </c>
      <c r="F193" s="24">
        <f t="shared" si="9"/>
        <v>3.4490417861392166E-3</v>
      </c>
      <c r="G193" s="79">
        <v>455</v>
      </c>
      <c r="H193" s="83">
        <f t="shared" si="10"/>
        <v>459.92602607671375</v>
      </c>
      <c r="I193" s="84">
        <f t="shared" si="11"/>
        <v>4.9260260767137538</v>
      </c>
    </row>
    <row r="194" spans="1:9" ht="15" customHeight="1" x14ac:dyDescent="0.25">
      <c r="A194" s="77">
        <v>1302</v>
      </c>
      <c r="B194" s="78" t="s">
        <v>1160</v>
      </c>
      <c r="C194" s="23">
        <v>952</v>
      </c>
      <c r="D194" s="24">
        <f t="shared" si="8"/>
        <v>3.8034662682082956E-3</v>
      </c>
      <c r="E194" s="10">
        <v>12872</v>
      </c>
      <c r="F194" s="24">
        <f t="shared" si="9"/>
        <v>4.9984311946840798E-3</v>
      </c>
      <c r="G194" s="79">
        <v>691</v>
      </c>
      <c r="H194" s="83">
        <f t="shared" si="10"/>
        <v>636.75565604646874</v>
      </c>
      <c r="I194" s="84">
        <f t="shared" si="11"/>
        <v>-54.244343953531256</v>
      </c>
    </row>
    <row r="195" spans="1:9" ht="15" customHeight="1" x14ac:dyDescent="0.25">
      <c r="A195" s="77">
        <v>1303</v>
      </c>
      <c r="B195" s="78" t="s">
        <v>1176</v>
      </c>
      <c r="C195" s="23">
        <v>9683</v>
      </c>
      <c r="D195" s="24">
        <f t="shared" ref="D195:D223" si="12">C195/$C$224</f>
        <v>3.8685886423383324E-2</v>
      </c>
      <c r="E195" s="10">
        <v>41324</v>
      </c>
      <c r="F195" s="24">
        <f t="shared" ref="F195:F223" si="13">E195/$E$224</f>
        <v>1.6046859127495722E-2</v>
      </c>
      <c r="G195" s="79">
        <v>1451</v>
      </c>
      <c r="H195" s="83">
        <f t="shared" ref="H195:H223" si="14">((D195*$D$227)+(F195*$F$227))*$C$226</f>
        <v>3959.530936074093</v>
      </c>
      <c r="I195" s="84">
        <f t="shared" ref="I195:I223" si="15">H195-G195</f>
        <v>2508.530936074093</v>
      </c>
    </row>
    <row r="196" spans="1:9" ht="15" customHeight="1" x14ac:dyDescent="0.25">
      <c r="A196" s="77">
        <v>1310</v>
      </c>
      <c r="B196" s="78" t="s">
        <v>1182</v>
      </c>
      <c r="C196" s="27">
        <v>438</v>
      </c>
      <c r="D196" s="24">
        <f t="shared" si="12"/>
        <v>1.7499141023899511E-3</v>
      </c>
      <c r="E196" s="10">
        <v>8023</v>
      </c>
      <c r="F196" s="24">
        <f t="shared" si="13"/>
        <v>3.1154764974324406E-3</v>
      </c>
      <c r="G196" s="79">
        <v>455</v>
      </c>
      <c r="H196" s="83">
        <f t="shared" si="14"/>
        <v>351.97694546809453</v>
      </c>
      <c r="I196" s="84">
        <f t="shared" si="15"/>
        <v>-103.02305453190547</v>
      </c>
    </row>
    <row r="197" spans="1:9" ht="15" customHeight="1" x14ac:dyDescent="0.25">
      <c r="A197" s="77">
        <v>1315</v>
      </c>
      <c r="B197" s="78" t="s">
        <v>1188</v>
      </c>
      <c r="C197" s="27">
        <v>748</v>
      </c>
      <c r="D197" s="24">
        <f t="shared" si="12"/>
        <v>2.9884377821636607E-3</v>
      </c>
      <c r="E197" s="10">
        <v>10217</v>
      </c>
      <c r="F197" s="24">
        <f t="shared" si="13"/>
        <v>3.9674465130583626E-3</v>
      </c>
      <c r="G197" s="79">
        <v>455</v>
      </c>
      <c r="H197" s="83">
        <f t="shared" si="14"/>
        <v>503.20952799783663</v>
      </c>
      <c r="I197" s="84">
        <f t="shared" si="15"/>
        <v>48.209527997836631</v>
      </c>
    </row>
    <row r="198" spans="1:9" ht="15" customHeight="1" x14ac:dyDescent="0.25">
      <c r="A198" s="77">
        <v>1325</v>
      </c>
      <c r="B198" s="78" t="s">
        <v>1348</v>
      </c>
      <c r="C198" s="23">
        <v>141</v>
      </c>
      <c r="D198" s="24">
        <f t="shared" si="12"/>
        <v>5.6332851241320343E-4</v>
      </c>
      <c r="E198" s="10">
        <v>6984</v>
      </c>
      <c r="F198" s="24">
        <f t="shared" si="13"/>
        <v>2.712013942174768E-3</v>
      </c>
      <c r="G198" s="79">
        <v>0</v>
      </c>
      <c r="H198" s="83">
        <f t="shared" si="14"/>
        <v>236.94809468533302</v>
      </c>
      <c r="I198" s="84">
        <f t="shared" si="15"/>
        <v>236.94809468533302</v>
      </c>
    </row>
    <row r="199" spans="1:9" ht="15" customHeight="1" x14ac:dyDescent="0.25">
      <c r="A199" s="77">
        <v>1326</v>
      </c>
      <c r="B199" s="78" t="s">
        <v>1341</v>
      </c>
      <c r="C199" s="23">
        <v>154</v>
      </c>
      <c r="D199" s="24">
        <f t="shared" si="12"/>
        <v>6.1526660221016547E-4</v>
      </c>
      <c r="E199" s="10">
        <v>5357</v>
      </c>
      <c r="F199" s="24">
        <f t="shared" si="13"/>
        <v>2.0802203161841685E-3</v>
      </c>
      <c r="G199" s="79">
        <v>0</v>
      </c>
      <c r="H199" s="83">
        <f t="shared" si="14"/>
        <v>194.99960642836737</v>
      </c>
      <c r="I199" s="84">
        <f t="shared" si="15"/>
        <v>194.99960642836737</v>
      </c>
    </row>
    <row r="200" spans="1:9" ht="15" customHeight="1" x14ac:dyDescent="0.25">
      <c r="A200" s="77">
        <v>1339</v>
      </c>
      <c r="B200" s="78" t="s">
        <v>514</v>
      </c>
      <c r="C200" s="23">
        <v>111</v>
      </c>
      <c r="D200" s="24">
        <f t="shared" si="12"/>
        <v>4.4347138211252188E-4</v>
      </c>
      <c r="E200" s="37">
        <v>0</v>
      </c>
      <c r="F200" s="24">
        <f t="shared" si="13"/>
        <v>0</v>
      </c>
      <c r="G200" s="79">
        <v>0</v>
      </c>
      <c r="H200" s="83">
        <f t="shared" si="14"/>
        <v>32.082049585942322</v>
      </c>
      <c r="I200" s="84">
        <f t="shared" si="15"/>
        <v>32.082049585942322</v>
      </c>
    </row>
    <row r="201" spans="1:9" ht="15" customHeight="1" x14ac:dyDescent="0.25">
      <c r="A201" s="77">
        <v>1350</v>
      </c>
      <c r="B201" s="78" t="s">
        <v>348</v>
      </c>
      <c r="C201" s="27">
        <v>271</v>
      </c>
      <c r="D201" s="24">
        <f t="shared" si="12"/>
        <v>1.0827094103828237E-3</v>
      </c>
      <c r="E201" s="10">
        <v>0</v>
      </c>
      <c r="F201" s="24">
        <f t="shared" si="13"/>
        <v>0</v>
      </c>
      <c r="G201" s="79">
        <v>0</v>
      </c>
      <c r="H201" s="83">
        <f t="shared" si="14"/>
        <v>78.326445385498815</v>
      </c>
      <c r="I201" s="84">
        <f t="shared" si="15"/>
        <v>78.326445385498815</v>
      </c>
    </row>
    <row r="202" spans="1:9" ht="15" customHeight="1" x14ac:dyDescent="0.25">
      <c r="A202" s="77">
        <v>1363</v>
      </c>
      <c r="B202" s="78" t="s">
        <v>1128</v>
      </c>
      <c r="C202" s="23">
        <v>219</v>
      </c>
      <c r="D202" s="24">
        <f t="shared" si="12"/>
        <v>8.7495705119497555E-4</v>
      </c>
      <c r="E202" s="10">
        <v>5694</v>
      </c>
      <c r="F202" s="24">
        <f t="shared" si="13"/>
        <v>2.2110835318933462E-3</v>
      </c>
      <c r="G202" s="79">
        <v>225</v>
      </c>
      <c r="H202" s="83">
        <f t="shared" si="14"/>
        <v>223.25342965591631</v>
      </c>
      <c r="I202" s="84">
        <f t="shared" si="15"/>
        <v>-1.7465703440836933</v>
      </c>
    </row>
    <row r="203" spans="1:9" ht="15" customHeight="1" x14ac:dyDescent="0.25">
      <c r="A203" s="77">
        <v>1492</v>
      </c>
      <c r="B203" s="78" t="s">
        <v>228</v>
      </c>
      <c r="C203" s="23">
        <v>2695</v>
      </c>
      <c r="D203" s="24">
        <f t="shared" si="12"/>
        <v>1.0767165538677896E-2</v>
      </c>
      <c r="E203" s="10">
        <v>16659</v>
      </c>
      <c r="F203" s="24">
        <f t="shared" si="13"/>
        <v>6.4689920192854324E-3</v>
      </c>
      <c r="G203" s="79">
        <v>455</v>
      </c>
      <c r="H203" s="83">
        <f t="shared" si="14"/>
        <v>1246.9153224985075</v>
      </c>
      <c r="I203" s="84">
        <f t="shared" si="15"/>
        <v>791.91532249850752</v>
      </c>
    </row>
    <row r="204" spans="1:9" ht="15" customHeight="1" x14ac:dyDescent="0.25">
      <c r="A204" s="77">
        <v>1497</v>
      </c>
      <c r="B204" s="78" t="s">
        <v>976</v>
      </c>
      <c r="C204" s="23">
        <v>144</v>
      </c>
      <c r="D204" s="24">
        <f t="shared" si="12"/>
        <v>5.7531422544327164E-4</v>
      </c>
      <c r="E204" s="10">
        <v>3965</v>
      </c>
      <c r="F204" s="24">
        <f t="shared" si="13"/>
        <v>1.5396814548572387E-3</v>
      </c>
      <c r="G204" s="79">
        <v>225</v>
      </c>
      <c r="H204" s="83">
        <f t="shared" si="14"/>
        <v>153.00512958971129</v>
      </c>
      <c r="I204" s="84">
        <f t="shared" si="15"/>
        <v>-71.994870410288712</v>
      </c>
    </row>
    <row r="205" spans="1:9" ht="15" customHeight="1" x14ac:dyDescent="0.25">
      <c r="A205" s="77">
        <v>1505</v>
      </c>
      <c r="B205" s="78" t="s">
        <v>474</v>
      </c>
      <c r="C205" s="27">
        <v>839</v>
      </c>
      <c r="D205" s="24">
        <f t="shared" si="12"/>
        <v>3.352004410742395E-3</v>
      </c>
      <c r="E205" s="10">
        <v>0</v>
      </c>
      <c r="F205" s="24">
        <f t="shared" si="13"/>
        <v>0</v>
      </c>
      <c r="G205" s="79">
        <v>0</v>
      </c>
      <c r="H205" s="83">
        <f t="shared" si="14"/>
        <v>242.49405047392437</v>
      </c>
      <c r="I205" s="84">
        <f t="shared" si="15"/>
        <v>242.49405047392437</v>
      </c>
    </row>
    <row r="206" spans="1:9" ht="15" customHeight="1" x14ac:dyDescent="0.25">
      <c r="A206" s="77">
        <v>1527</v>
      </c>
      <c r="B206" s="78" t="s">
        <v>416</v>
      </c>
      <c r="C206" s="23">
        <v>542</v>
      </c>
      <c r="D206" s="24">
        <f t="shared" si="12"/>
        <v>2.1654188207656474E-3</v>
      </c>
      <c r="E206" s="10">
        <v>14346</v>
      </c>
      <c r="F206" s="24">
        <f t="shared" si="13"/>
        <v>5.5708121441064174E-3</v>
      </c>
      <c r="G206" s="79">
        <v>455</v>
      </c>
      <c r="H206" s="83">
        <f t="shared" si="14"/>
        <v>559.66214604655988</v>
      </c>
      <c r="I206" s="84">
        <f t="shared" si="15"/>
        <v>104.66214604655988</v>
      </c>
    </row>
    <row r="207" spans="1:9" ht="15" customHeight="1" x14ac:dyDescent="0.25">
      <c r="A207" s="77">
        <v>1557</v>
      </c>
      <c r="B207" s="78" t="s">
        <v>972</v>
      </c>
      <c r="C207" s="23">
        <v>104</v>
      </c>
      <c r="D207" s="24">
        <f t="shared" si="12"/>
        <v>4.1550471837569619E-4</v>
      </c>
      <c r="E207" s="10">
        <v>4052</v>
      </c>
      <c r="F207" s="24">
        <f t="shared" si="13"/>
        <v>1.5734651336901718E-3</v>
      </c>
      <c r="G207" s="79">
        <v>225</v>
      </c>
      <c r="H207" s="83">
        <f t="shared" si="14"/>
        <v>143.88804327114616</v>
      </c>
      <c r="I207" s="84">
        <f t="shared" si="15"/>
        <v>-81.111956728853841</v>
      </c>
    </row>
    <row r="208" spans="1:9" ht="15" customHeight="1" x14ac:dyDescent="0.25">
      <c r="A208" s="77">
        <v>1563</v>
      </c>
      <c r="B208" s="78" t="s">
        <v>93</v>
      </c>
      <c r="C208" s="23">
        <v>371</v>
      </c>
      <c r="D208" s="24">
        <f t="shared" si="12"/>
        <v>1.4822331780517623E-3</v>
      </c>
      <c r="E208" s="10">
        <v>2120</v>
      </c>
      <c r="F208" s="24">
        <f t="shared" si="13"/>
        <v>8.2323447271055391E-4</v>
      </c>
      <c r="G208" s="79">
        <v>455</v>
      </c>
      <c r="H208" s="83">
        <f t="shared" si="14"/>
        <v>166.78444308673718</v>
      </c>
      <c r="I208" s="84">
        <f t="shared" si="15"/>
        <v>-288.21555691326284</v>
      </c>
    </row>
    <row r="209" spans="1:9" ht="15" customHeight="1" x14ac:dyDescent="0.25">
      <c r="A209" s="77">
        <v>1572</v>
      </c>
      <c r="B209" s="78" t="s">
        <v>205</v>
      </c>
      <c r="C209" s="23">
        <v>1679</v>
      </c>
      <c r="D209" s="24">
        <f t="shared" si="12"/>
        <v>6.7080040591614796E-3</v>
      </c>
      <c r="E209" s="10">
        <v>16065</v>
      </c>
      <c r="F209" s="24">
        <f t="shared" si="13"/>
        <v>6.2383310396674756E-3</v>
      </c>
      <c r="G209" s="79">
        <v>455</v>
      </c>
      <c r="H209" s="83">
        <f t="shared" si="14"/>
        <v>936.57670224021501</v>
      </c>
      <c r="I209" s="84">
        <f t="shared" si="15"/>
        <v>481.57670224021501</v>
      </c>
    </row>
    <row r="210" spans="1:9" ht="15" customHeight="1" x14ac:dyDescent="0.25">
      <c r="A210" s="77">
        <v>1577</v>
      </c>
      <c r="B210" s="78" t="s">
        <v>404</v>
      </c>
      <c r="C210" s="23">
        <v>598</v>
      </c>
      <c r="D210" s="24">
        <f t="shared" si="12"/>
        <v>2.3891521306602529E-3</v>
      </c>
      <c r="E210" s="10">
        <v>28241</v>
      </c>
      <c r="F210" s="24">
        <f t="shared" si="13"/>
        <v>1.096649280368809E-2</v>
      </c>
      <c r="G210" s="79">
        <v>455</v>
      </c>
      <c r="H210" s="83">
        <f t="shared" si="14"/>
        <v>966.18740310797693</v>
      </c>
      <c r="I210" s="84">
        <f t="shared" si="15"/>
        <v>511.18740310797693</v>
      </c>
    </row>
    <row r="211" spans="1:9" ht="15" customHeight="1" x14ac:dyDescent="0.25">
      <c r="A211" s="77">
        <v>1578</v>
      </c>
      <c r="B211" s="78" t="s">
        <v>398</v>
      </c>
      <c r="C211" s="23">
        <v>532</v>
      </c>
      <c r="D211" s="24">
        <f t="shared" si="12"/>
        <v>2.1254664439987535E-3</v>
      </c>
      <c r="E211" s="10">
        <v>0</v>
      </c>
      <c r="F211" s="24">
        <f t="shared" si="13"/>
        <v>0</v>
      </c>
      <c r="G211" s="79">
        <v>455</v>
      </c>
      <c r="H211" s="83">
        <f t="shared" si="14"/>
        <v>153.76261603352535</v>
      </c>
      <c r="I211" s="84">
        <f t="shared" si="15"/>
        <v>-301.23738396647468</v>
      </c>
    </row>
    <row r="212" spans="1:9" ht="15" customHeight="1" x14ac:dyDescent="0.25">
      <c r="A212" s="77">
        <v>1591</v>
      </c>
      <c r="B212" s="78" t="s">
        <v>560</v>
      </c>
      <c r="C212" s="23">
        <v>181</v>
      </c>
      <c r="D212" s="24">
        <f t="shared" si="12"/>
        <v>7.2313801948077887E-4</v>
      </c>
      <c r="E212" s="10">
        <v>3719</v>
      </c>
      <c r="F212" s="24">
        <f t="shared" si="13"/>
        <v>1.444155190571014E-3</v>
      </c>
      <c r="G212" s="79">
        <v>225</v>
      </c>
      <c r="H212" s="83">
        <f t="shared" si="14"/>
        <v>156.78848971254607</v>
      </c>
      <c r="I212" s="84">
        <f t="shared" si="15"/>
        <v>-68.211510287453933</v>
      </c>
    </row>
    <row r="213" spans="1:9" ht="15" customHeight="1" x14ac:dyDescent="0.25">
      <c r="A213" s="77">
        <v>1594</v>
      </c>
      <c r="B213" s="78" t="s">
        <v>521</v>
      </c>
      <c r="C213" s="23">
        <v>232</v>
      </c>
      <c r="D213" s="24">
        <f t="shared" si="12"/>
        <v>9.2689514099193759E-4</v>
      </c>
      <c r="E213" s="10">
        <v>5773</v>
      </c>
      <c r="F213" s="24">
        <f t="shared" si="13"/>
        <v>2.2417606655462394E-3</v>
      </c>
      <c r="G213" s="79">
        <v>225</v>
      </c>
      <c r="H213" s="83">
        <f t="shared" si="14"/>
        <v>229.23006265226928</v>
      </c>
      <c r="I213" s="84">
        <f t="shared" si="15"/>
        <v>4.2300626522692824</v>
      </c>
    </row>
    <row r="214" spans="1:9" ht="15" customHeight="1" x14ac:dyDescent="0.25">
      <c r="A214" s="77">
        <v>1596</v>
      </c>
      <c r="B214" s="78" t="s">
        <v>81</v>
      </c>
      <c r="C214" s="23">
        <v>234</v>
      </c>
      <c r="D214" s="24">
        <f t="shared" si="12"/>
        <v>9.3488561634531636E-4</v>
      </c>
      <c r="E214" s="10">
        <v>20429</v>
      </c>
      <c r="F214" s="24">
        <f t="shared" si="13"/>
        <v>7.9329514353792003E-3</v>
      </c>
      <c r="G214" s="79">
        <v>225</v>
      </c>
      <c r="H214" s="83">
        <f t="shared" si="14"/>
        <v>641.52592363061842</v>
      </c>
      <c r="I214" s="84">
        <f t="shared" si="15"/>
        <v>416.52592363061842</v>
      </c>
    </row>
    <row r="215" spans="1:9" ht="15" customHeight="1" x14ac:dyDescent="0.25">
      <c r="A215" s="77">
        <v>1597</v>
      </c>
      <c r="B215" s="78" t="s">
        <v>534</v>
      </c>
      <c r="C215" s="23">
        <v>6</v>
      </c>
      <c r="D215" s="24">
        <f t="shared" si="12"/>
        <v>2.3971426060136317E-5</v>
      </c>
      <c r="E215" s="10">
        <v>4086</v>
      </c>
      <c r="F215" s="24">
        <f t="shared" si="13"/>
        <v>1.586667950705341E-3</v>
      </c>
      <c r="G215" s="79">
        <v>225</v>
      </c>
      <c r="H215" s="83">
        <f t="shared" si="14"/>
        <v>116.5184822170789</v>
      </c>
      <c r="I215" s="84">
        <f t="shared" si="15"/>
        <v>-108.4815177829211</v>
      </c>
    </row>
    <row r="216" spans="1:9" ht="15" customHeight="1" x14ac:dyDescent="0.25">
      <c r="A216" s="77">
        <v>1604</v>
      </c>
      <c r="B216" s="78" t="s">
        <v>527</v>
      </c>
      <c r="C216" s="23">
        <v>1348</v>
      </c>
      <c r="D216" s="24">
        <f t="shared" si="12"/>
        <v>5.3855803881772924E-3</v>
      </c>
      <c r="E216" s="10">
        <v>10149</v>
      </c>
      <c r="F216" s="24">
        <f t="shared" si="13"/>
        <v>3.9410408790280238E-3</v>
      </c>
      <c r="G216" s="79">
        <v>935</v>
      </c>
      <c r="H216" s="83">
        <f t="shared" si="14"/>
        <v>674.71574949985143</v>
      </c>
      <c r="I216" s="84">
        <f t="shared" si="15"/>
        <v>-260.28425050014857</v>
      </c>
    </row>
    <row r="217" spans="1:9" ht="15" customHeight="1" x14ac:dyDescent="0.25">
      <c r="A217" s="77">
        <v>1609</v>
      </c>
      <c r="B217" s="78" t="s">
        <v>1664</v>
      </c>
      <c r="C217" s="23">
        <v>600</v>
      </c>
      <c r="D217" s="24">
        <f t="shared" si="12"/>
        <v>2.3971426060136317E-3</v>
      </c>
      <c r="E217" s="10">
        <v>1646</v>
      </c>
      <c r="F217" s="24">
        <f t="shared" si="13"/>
        <v>6.3917167079319422E-4</v>
      </c>
      <c r="G217" s="79">
        <v>225</v>
      </c>
      <c r="H217" s="83">
        <f t="shared" si="14"/>
        <v>219.65607954901827</v>
      </c>
      <c r="I217" s="84">
        <f t="shared" si="15"/>
        <v>-5.3439204509817273</v>
      </c>
    </row>
    <row r="218" spans="1:9" ht="15" customHeight="1" x14ac:dyDescent="0.25">
      <c r="A218" s="77">
        <v>1612</v>
      </c>
      <c r="B218" s="78" t="s">
        <v>756</v>
      </c>
      <c r="C218" s="23">
        <v>152</v>
      </c>
      <c r="D218" s="24">
        <f t="shared" si="12"/>
        <v>6.072761268567867E-4</v>
      </c>
      <c r="E218" s="10">
        <v>2846</v>
      </c>
      <c r="F218" s="24">
        <f t="shared" si="13"/>
        <v>1.105153447799168E-3</v>
      </c>
      <c r="G218" s="79">
        <v>225</v>
      </c>
      <c r="H218" s="83">
        <f t="shared" si="14"/>
        <v>123.88229036300473</v>
      </c>
      <c r="I218" s="84">
        <f t="shared" si="15"/>
        <v>-101.11770963699527</v>
      </c>
    </row>
    <row r="219" spans="1:9" ht="15" customHeight="1" x14ac:dyDescent="0.25">
      <c r="A219" s="77">
        <v>1620</v>
      </c>
      <c r="B219" s="78" t="s">
        <v>747</v>
      </c>
      <c r="C219" s="23">
        <v>175</v>
      </c>
      <c r="D219" s="24">
        <f t="shared" si="12"/>
        <v>6.9916659342064257E-4</v>
      </c>
      <c r="E219" s="10">
        <v>0</v>
      </c>
      <c r="F219" s="24">
        <f t="shared" si="13"/>
        <v>0</v>
      </c>
      <c r="G219" s="79">
        <v>225</v>
      </c>
      <c r="H219" s="83">
        <f t="shared" si="14"/>
        <v>50.579807905764916</v>
      </c>
      <c r="I219" s="84">
        <f t="shared" si="15"/>
        <v>-174.42019209423509</v>
      </c>
    </row>
    <row r="220" spans="1:9" ht="15" customHeight="1" x14ac:dyDescent="0.25">
      <c r="A220" s="77">
        <v>1621</v>
      </c>
      <c r="B220" s="78" t="s">
        <v>24</v>
      </c>
      <c r="C220" s="23">
        <v>169</v>
      </c>
      <c r="D220" s="24">
        <f t="shared" si="12"/>
        <v>6.7519516736050627E-4</v>
      </c>
      <c r="E220" s="10">
        <v>11434</v>
      </c>
      <c r="F220" s="24">
        <f t="shared" si="13"/>
        <v>4.4400296985719215E-3</v>
      </c>
      <c r="G220" s="79">
        <v>225</v>
      </c>
      <c r="H220" s="83">
        <f t="shared" si="14"/>
        <v>370.05070543751685</v>
      </c>
      <c r="I220" s="84">
        <f t="shared" si="15"/>
        <v>145.05070543751685</v>
      </c>
    </row>
    <row r="221" spans="1:9" ht="15" customHeight="1" x14ac:dyDescent="0.25">
      <c r="A221" s="77">
        <v>1622</v>
      </c>
      <c r="B221" s="78" t="s">
        <v>566</v>
      </c>
      <c r="C221" s="23">
        <v>216</v>
      </c>
      <c r="D221" s="24">
        <f t="shared" si="12"/>
        <v>8.6297133816490746E-4</v>
      </c>
      <c r="E221" s="10">
        <v>7023</v>
      </c>
      <c r="F221" s="24">
        <f t="shared" si="13"/>
        <v>2.7271583499274624E-3</v>
      </c>
      <c r="G221" s="79">
        <v>225</v>
      </c>
      <c r="H221" s="83">
        <f t="shared" si="14"/>
        <v>259.72074708558932</v>
      </c>
      <c r="I221" s="84">
        <f t="shared" si="15"/>
        <v>34.720747085589323</v>
      </c>
    </row>
    <row r="222" spans="1:9" ht="15" customHeight="1" x14ac:dyDescent="0.25">
      <c r="A222" s="77">
        <v>1630</v>
      </c>
      <c r="B222" s="78" t="s">
        <v>769</v>
      </c>
      <c r="C222" s="23">
        <v>4626</v>
      </c>
      <c r="D222" s="24">
        <f t="shared" si="12"/>
        <v>1.8481969492365101E-2</v>
      </c>
      <c r="E222" s="10">
        <v>26190</v>
      </c>
      <c r="F222" s="24">
        <f t="shared" si="13"/>
        <v>1.017005228315538E-2</v>
      </c>
      <c r="G222" s="79">
        <v>691</v>
      </c>
      <c r="H222" s="83">
        <f t="shared" si="14"/>
        <v>2072.7731718808291</v>
      </c>
      <c r="I222" s="84">
        <f t="shared" si="15"/>
        <v>1381.7731718808291</v>
      </c>
    </row>
    <row r="223" spans="1:9" ht="15" customHeight="1" x14ac:dyDescent="0.25">
      <c r="A223" s="77">
        <v>1631</v>
      </c>
      <c r="B223" s="78" t="s">
        <v>674</v>
      </c>
      <c r="C223" s="29">
        <v>503</v>
      </c>
      <c r="D223" s="24">
        <f t="shared" si="12"/>
        <v>2.0096045513747613E-3</v>
      </c>
      <c r="E223" s="11">
        <v>12151</v>
      </c>
      <c r="F223" s="24">
        <f t="shared" si="13"/>
        <v>4.7184538103329909E-3</v>
      </c>
      <c r="G223" s="79">
        <v>455</v>
      </c>
      <c r="H223" s="85">
        <f t="shared" si="14"/>
        <v>486.72791680310598</v>
      </c>
      <c r="I223" s="84">
        <f t="shared" si="15"/>
        <v>31.727916803105984</v>
      </c>
    </row>
    <row r="224" spans="1:9" ht="15" customHeight="1" x14ac:dyDescent="0.25">
      <c r="C224" s="82">
        <f>SUM(C2:C223)</f>
        <v>250298</v>
      </c>
      <c r="E224" s="82">
        <f>SUM(E2:E223)</f>
        <v>2575208</v>
      </c>
      <c r="H224" s="83">
        <f>SUM(H2:H223)</f>
        <v>144685.99724796743</v>
      </c>
    </row>
    <row r="226" spans="2:6" ht="15" customHeight="1" x14ac:dyDescent="0.25">
      <c r="B226" s="62" t="s">
        <v>1681</v>
      </c>
      <c r="C226" s="61">
        <f>'Top Largest Calculation'!C31-'Top Largest Calculation'!C32</f>
        <v>144685.9972479674</v>
      </c>
      <c r="D226" s="54"/>
      <c r="E226" s="43"/>
      <c r="F226" s="54"/>
    </row>
    <row r="227" spans="2:6" ht="15" customHeight="1" x14ac:dyDescent="0.25">
      <c r="B227" s="62" t="s">
        <v>1679</v>
      </c>
      <c r="C227" s="43"/>
      <c r="D227" s="60">
        <v>0.5</v>
      </c>
      <c r="E227" s="43"/>
      <c r="F227" s="60">
        <v>0.5</v>
      </c>
    </row>
  </sheetData>
  <sortState ref="A2:I223">
    <sortCondition ref="A2:A22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Divided By All</vt:lpstr>
      <vt:lpstr>Top Largest Calculation</vt:lpstr>
      <vt:lpstr>Top Largest</vt:lpstr>
      <vt:lpstr>Everyone Else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 Michael (MSL)</dc:creator>
  <cp:lastModifiedBy>Colleen Hamer</cp:lastModifiedBy>
  <dcterms:created xsi:type="dcterms:W3CDTF">2013-11-18T18:34:42Z</dcterms:created>
  <dcterms:modified xsi:type="dcterms:W3CDTF">2014-02-24T21:14:51Z</dcterms:modified>
</cp:coreProperties>
</file>